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495" activeTab="0"/>
  </bookViews>
  <sheets>
    <sheet name="Test Data" sheetId="1" r:id="rId1"/>
    <sheet name="Roll Data" sheetId="2" r:id="rId2"/>
    <sheet name="Standard" sheetId="3" r:id="rId3"/>
    <sheet name="Model" sheetId="4" r:id="rId4"/>
    <sheet name="Profit" sheetId="5" r:id="rId5"/>
  </sheets>
  <definedNames>
    <definedName name="solver_adj" localSheetId="3" hidden="1">'Model'!$B$1:$B$2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'Model'!$B$1:$B$2</definedName>
    <definedName name="solver_lin" localSheetId="3" hidden="1">2</definedName>
    <definedName name="solver_neg" localSheetId="3" hidden="1">2</definedName>
    <definedName name="solver_num" localSheetId="3" hidden="1">1</definedName>
    <definedName name="solver_nwt" localSheetId="3" hidden="1">1</definedName>
    <definedName name="solver_opt" localSheetId="3" hidden="1">'Model'!$F$3</definedName>
    <definedName name="solver_pre" localSheetId="3" hidden="1">0.000001</definedName>
    <definedName name="solver_rel1" localSheetId="3" hidden="1">3</definedName>
    <definedName name="solver_rhs1" localSheetId="3" hidden="1">0.0001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mp" localSheetId="3" hidden="1">0.00000001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<sst xmlns="http://schemas.openxmlformats.org/spreadsheetml/2006/main" count="172" uniqueCount="26">
  <si>
    <t>x_s</t>
  </si>
  <si>
    <t>Roll?</t>
  </si>
  <si>
    <t>Roll_s</t>
  </si>
  <si>
    <t>Resp_s</t>
  </si>
  <si>
    <t>Manager</t>
  </si>
  <si>
    <t>E[p_s|x_s]</t>
  </si>
  <si>
    <t>Total</t>
  </si>
  <si>
    <t>Profit</t>
  </si>
  <si>
    <t>Segment</t>
  </si>
  <si>
    <t>LL =</t>
  </si>
  <si>
    <t>Ben's Knick Knacks</t>
  </si>
  <si>
    <t>Test RR</t>
  </si>
  <si>
    <t>cutoff</t>
  </si>
  <si>
    <t xml:space="preserve"> </t>
  </si>
  <si>
    <t>Standard</t>
  </si>
  <si>
    <t>Model</t>
  </si>
  <si>
    <t>Net Revenue</t>
  </si>
  <si>
    <t>Cost</t>
  </si>
  <si>
    <t>Incr Profit</t>
  </si>
  <si>
    <t>Y</t>
  </si>
  <si>
    <t>N</t>
  </si>
  <si>
    <t>\alpha</t>
  </si>
  <si>
    <t>\beta</t>
  </si>
  <si>
    <t>B(\alpha,\beta)</t>
  </si>
  <si>
    <t>P(X=x|m)</t>
  </si>
  <si>
    <t>m_s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</si>
</sst>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"/>
    <numFmt numFmtId="176" formatCode="0.000"/>
    <numFmt numFmtId="177" formatCode="0.0000000"/>
    <numFmt numFmtId="178" formatCode="0.0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fill"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3" spans="1:6" ht="12.75">
      <c r="A3" s="1" t="s">
        <v>8</v>
      </c>
      <c r="B3" s="1" t="s">
        <v>25</v>
      </c>
      <c r="C3" s="1" t="s">
        <v>0</v>
      </c>
      <c r="D3" s="1"/>
      <c r="E3" s="1"/>
      <c r="F3" s="1"/>
    </row>
    <row r="4" spans="1:3" ht="12.75">
      <c r="A4">
        <v>1</v>
      </c>
      <c r="B4">
        <v>34</v>
      </c>
      <c r="C4">
        <v>0</v>
      </c>
    </row>
    <row r="5" spans="1:3" ht="12.75">
      <c r="A5">
        <v>2</v>
      </c>
      <c r="B5">
        <v>102</v>
      </c>
      <c r="C5">
        <v>1</v>
      </c>
    </row>
    <row r="6" spans="1:3" ht="12.75">
      <c r="A6">
        <v>3</v>
      </c>
      <c r="B6">
        <v>53</v>
      </c>
      <c r="C6">
        <v>0</v>
      </c>
    </row>
    <row r="7" spans="1:3" ht="12.75">
      <c r="A7">
        <v>4</v>
      </c>
      <c r="B7">
        <v>145</v>
      </c>
      <c r="C7">
        <v>2</v>
      </c>
    </row>
    <row r="8" spans="1:3" ht="12.75">
      <c r="A8">
        <v>5</v>
      </c>
      <c r="B8">
        <v>1254</v>
      </c>
      <c r="C8">
        <v>62</v>
      </c>
    </row>
    <row r="9" spans="1:3" ht="12.75">
      <c r="A9">
        <v>6</v>
      </c>
      <c r="B9">
        <v>144</v>
      </c>
      <c r="C9">
        <v>7</v>
      </c>
    </row>
    <row r="10" spans="1:3" ht="12.75">
      <c r="A10">
        <v>7</v>
      </c>
      <c r="B10">
        <v>1235</v>
      </c>
      <c r="C10">
        <v>80</v>
      </c>
    </row>
    <row r="11" spans="1:3" ht="12.75">
      <c r="A11">
        <v>8</v>
      </c>
      <c r="B11">
        <v>573</v>
      </c>
      <c r="C11">
        <v>34</v>
      </c>
    </row>
    <row r="12" spans="1:3" ht="12.75">
      <c r="A12">
        <v>9</v>
      </c>
      <c r="B12">
        <v>1083</v>
      </c>
      <c r="C12">
        <v>24</v>
      </c>
    </row>
    <row r="13" spans="1:3" ht="12.75">
      <c r="A13">
        <v>10</v>
      </c>
      <c r="B13">
        <v>352</v>
      </c>
      <c r="C13">
        <v>5</v>
      </c>
    </row>
    <row r="14" spans="1:3" ht="12.75">
      <c r="A14">
        <v>11</v>
      </c>
      <c r="B14">
        <v>817</v>
      </c>
      <c r="C14">
        <v>7</v>
      </c>
    </row>
    <row r="15" spans="1:3" ht="12.75">
      <c r="A15">
        <v>12</v>
      </c>
      <c r="B15">
        <v>118</v>
      </c>
      <c r="C15">
        <v>0</v>
      </c>
    </row>
    <row r="16" spans="1:3" ht="12.75">
      <c r="A16">
        <v>13</v>
      </c>
      <c r="B16">
        <v>1049</v>
      </c>
      <c r="C16">
        <v>3</v>
      </c>
    </row>
    <row r="17" spans="1:3" ht="12.75">
      <c r="A17">
        <v>14</v>
      </c>
      <c r="B17">
        <v>452</v>
      </c>
      <c r="C17">
        <v>3</v>
      </c>
    </row>
    <row r="18" spans="1:3" ht="12.75">
      <c r="A18">
        <v>15</v>
      </c>
      <c r="B18">
        <v>338</v>
      </c>
      <c r="C18">
        <v>2</v>
      </c>
    </row>
    <row r="19" spans="1:3" ht="12.75">
      <c r="A19">
        <v>16</v>
      </c>
      <c r="B19">
        <v>168</v>
      </c>
      <c r="C19">
        <v>0</v>
      </c>
    </row>
    <row r="20" spans="1:3" ht="12.75">
      <c r="A20">
        <v>17</v>
      </c>
      <c r="B20">
        <v>242</v>
      </c>
      <c r="C20">
        <v>3</v>
      </c>
    </row>
    <row r="21" spans="1:3" ht="12.75">
      <c r="A21">
        <v>18</v>
      </c>
      <c r="B21">
        <v>185</v>
      </c>
      <c r="C21">
        <v>1</v>
      </c>
    </row>
    <row r="22" spans="1:3" ht="12.75">
      <c r="A22">
        <v>19</v>
      </c>
      <c r="B22">
        <v>116</v>
      </c>
      <c r="C22">
        <v>0</v>
      </c>
    </row>
    <row r="23" spans="1:3" ht="12.75">
      <c r="A23">
        <v>20</v>
      </c>
      <c r="B23">
        <v>69</v>
      </c>
      <c r="C23">
        <v>1</v>
      </c>
    </row>
    <row r="24" spans="1:3" ht="12.75">
      <c r="A24">
        <v>21</v>
      </c>
      <c r="B24">
        <v>193</v>
      </c>
      <c r="C24">
        <v>1</v>
      </c>
    </row>
    <row r="25" spans="1:3" ht="12.75">
      <c r="A25">
        <v>22</v>
      </c>
      <c r="B25">
        <v>82</v>
      </c>
      <c r="C25">
        <v>1</v>
      </c>
    </row>
    <row r="26" spans="1:3" ht="12.75">
      <c r="A26">
        <v>23</v>
      </c>
      <c r="B26">
        <v>265</v>
      </c>
      <c r="C26">
        <v>1</v>
      </c>
    </row>
    <row r="27" spans="1:3" ht="12.75">
      <c r="A27">
        <v>24</v>
      </c>
      <c r="B27">
        <v>171</v>
      </c>
      <c r="C27">
        <v>0</v>
      </c>
    </row>
    <row r="28" spans="1:3" ht="12.75">
      <c r="A28">
        <v>25</v>
      </c>
      <c r="B28">
        <v>1554</v>
      </c>
      <c r="C28">
        <v>7</v>
      </c>
    </row>
    <row r="29" spans="1:3" ht="12.75">
      <c r="A29">
        <v>26</v>
      </c>
      <c r="B29">
        <v>1339</v>
      </c>
      <c r="C29">
        <v>4</v>
      </c>
    </row>
    <row r="30" spans="1:3" ht="12.75">
      <c r="A30">
        <v>27</v>
      </c>
      <c r="B30">
        <v>1167</v>
      </c>
      <c r="C30">
        <v>4</v>
      </c>
    </row>
    <row r="31" spans="1:3" ht="12.75">
      <c r="A31">
        <v>28</v>
      </c>
      <c r="B31">
        <v>621</v>
      </c>
      <c r="C31">
        <v>2</v>
      </c>
    </row>
    <row r="32" spans="1:3" ht="12.75">
      <c r="A32">
        <v>29</v>
      </c>
      <c r="B32">
        <v>1013</v>
      </c>
      <c r="C32">
        <v>1</v>
      </c>
    </row>
    <row r="33" spans="1:3" ht="12.75">
      <c r="A33">
        <v>30</v>
      </c>
      <c r="B33">
        <v>544</v>
      </c>
      <c r="C33">
        <v>1</v>
      </c>
    </row>
    <row r="34" spans="1:3" ht="12.75">
      <c r="A34">
        <v>31</v>
      </c>
      <c r="B34">
        <v>731</v>
      </c>
      <c r="C34">
        <v>1</v>
      </c>
    </row>
    <row r="35" spans="1:3" ht="12.75">
      <c r="A35">
        <v>32</v>
      </c>
      <c r="B35">
        <v>326</v>
      </c>
      <c r="C35">
        <v>0</v>
      </c>
    </row>
    <row r="36" spans="1:3" ht="12.75">
      <c r="A36">
        <v>33</v>
      </c>
      <c r="B36">
        <v>772</v>
      </c>
      <c r="C36">
        <v>1</v>
      </c>
    </row>
    <row r="37" spans="1:3" ht="12.75">
      <c r="A37">
        <v>34</v>
      </c>
      <c r="B37">
        <v>335</v>
      </c>
      <c r="C37">
        <v>1</v>
      </c>
    </row>
    <row r="38" spans="1:3" ht="12.75">
      <c r="A38">
        <v>35</v>
      </c>
      <c r="B38">
        <v>235</v>
      </c>
      <c r="C38">
        <v>0</v>
      </c>
    </row>
    <row r="39" spans="1:3" ht="12.75">
      <c r="A39">
        <v>36</v>
      </c>
      <c r="B39">
        <v>218</v>
      </c>
      <c r="C39">
        <v>0</v>
      </c>
    </row>
    <row r="40" spans="1:3" ht="12.75">
      <c r="A40">
        <v>37</v>
      </c>
      <c r="B40">
        <v>221</v>
      </c>
      <c r="C40">
        <v>0</v>
      </c>
    </row>
    <row r="41" spans="1:3" ht="12.75">
      <c r="A41">
        <v>38</v>
      </c>
      <c r="B41">
        <v>103</v>
      </c>
      <c r="C41">
        <v>1</v>
      </c>
    </row>
    <row r="42" spans="1:3" ht="12.75">
      <c r="A42">
        <v>39</v>
      </c>
      <c r="B42">
        <v>170</v>
      </c>
      <c r="C42">
        <v>0</v>
      </c>
    </row>
    <row r="43" spans="1:3" ht="12.75">
      <c r="A43">
        <v>40</v>
      </c>
      <c r="B43">
        <v>45</v>
      </c>
      <c r="C43">
        <v>0</v>
      </c>
    </row>
    <row r="44" spans="1:3" ht="12.75">
      <c r="A44">
        <v>41</v>
      </c>
      <c r="B44">
        <v>237</v>
      </c>
      <c r="C44">
        <v>0</v>
      </c>
    </row>
    <row r="45" spans="1:3" ht="12.75">
      <c r="A45">
        <v>42</v>
      </c>
      <c r="B45">
        <v>86</v>
      </c>
      <c r="C45">
        <v>0</v>
      </c>
    </row>
    <row r="46" spans="1:3" ht="12.75">
      <c r="A46">
        <v>43</v>
      </c>
      <c r="B46">
        <v>297</v>
      </c>
      <c r="C46">
        <v>1</v>
      </c>
    </row>
    <row r="47" spans="1:3" ht="12.75">
      <c r="A47">
        <v>44</v>
      </c>
      <c r="B47">
        <v>415</v>
      </c>
      <c r="C47">
        <v>0</v>
      </c>
    </row>
    <row r="48" spans="1:3" ht="12.75">
      <c r="A48">
        <v>45</v>
      </c>
      <c r="B48">
        <v>187</v>
      </c>
      <c r="C48">
        <v>0</v>
      </c>
    </row>
    <row r="49" spans="1:3" ht="12.75">
      <c r="A49">
        <v>46</v>
      </c>
      <c r="B49">
        <v>248</v>
      </c>
      <c r="C49">
        <v>0</v>
      </c>
    </row>
    <row r="50" spans="1:3" ht="12.75">
      <c r="A50">
        <v>47</v>
      </c>
      <c r="B50">
        <v>316</v>
      </c>
      <c r="C50">
        <v>1</v>
      </c>
    </row>
    <row r="51" spans="1:3" ht="12.75">
      <c r="A51">
        <v>48</v>
      </c>
      <c r="B51">
        <v>374</v>
      </c>
      <c r="C51">
        <v>0</v>
      </c>
    </row>
    <row r="52" spans="1:3" ht="12.75">
      <c r="A52">
        <v>49</v>
      </c>
      <c r="B52">
        <v>229</v>
      </c>
      <c r="C52">
        <v>1</v>
      </c>
    </row>
    <row r="53" spans="1:3" ht="12.75">
      <c r="A53">
        <v>50</v>
      </c>
      <c r="B53">
        <v>278</v>
      </c>
      <c r="C53">
        <v>0</v>
      </c>
    </row>
    <row r="54" spans="1:3" ht="12.75">
      <c r="A54">
        <v>51</v>
      </c>
      <c r="B54">
        <v>309</v>
      </c>
      <c r="C54">
        <v>0</v>
      </c>
    </row>
    <row r="55" spans="1:3" ht="12.75">
      <c r="A55">
        <v>52</v>
      </c>
      <c r="B55">
        <v>376</v>
      </c>
      <c r="C55">
        <v>0</v>
      </c>
    </row>
    <row r="56" spans="1:3" ht="12.75">
      <c r="A56">
        <v>53</v>
      </c>
      <c r="B56">
        <v>454</v>
      </c>
      <c r="C56">
        <v>0</v>
      </c>
    </row>
    <row r="57" spans="1:3" ht="12.75">
      <c r="A57">
        <v>54</v>
      </c>
      <c r="B57">
        <v>549</v>
      </c>
      <c r="C57">
        <v>5</v>
      </c>
    </row>
    <row r="58" spans="1:3" ht="12.75">
      <c r="A58">
        <v>55</v>
      </c>
      <c r="B58">
        <v>399</v>
      </c>
      <c r="C58">
        <v>3</v>
      </c>
    </row>
    <row r="59" spans="1:3" ht="12.75">
      <c r="A59">
        <v>56</v>
      </c>
      <c r="B59">
        <v>168</v>
      </c>
      <c r="C59">
        <v>0</v>
      </c>
    </row>
    <row r="60" spans="1:3" ht="12.75">
      <c r="A60">
        <v>57</v>
      </c>
      <c r="B60">
        <v>651</v>
      </c>
      <c r="C60">
        <v>2</v>
      </c>
    </row>
    <row r="61" spans="1:3" ht="12.75">
      <c r="A61">
        <v>58</v>
      </c>
      <c r="B61">
        <v>307</v>
      </c>
      <c r="C61">
        <v>2</v>
      </c>
    </row>
    <row r="62" spans="1:3" ht="12.75">
      <c r="A62">
        <v>59</v>
      </c>
      <c r="B62">
        <v>221</v>
      </c>
      <c r="C62">
        <v>0</v>
      </c>
    </row>
    <row r="63" spans="1:3" ht="12.75">
      <c r="A63">
        <v>60</v>
      </c>
      <c r="B63">
        <v>179</v>
      </c>
      <c r="C63">
        <v>0</v>
      </c>
    </row>
    <row r="64" spans="1:3" ht="12.75">
      <c r="A64">
        <v>61</v>
      </c>
      <c r="B64">
        <v>247</v>
      </c>
      <c r="C64">
        <v>0</v>
      </c>
    </row>
    <row r="65" spans="1:3" ht="12.75">
      <c r="A65">
        <v>62</v>
      </c>
      <c r="B65">
        <v>65</v>
      </c>
      <c r="C65">
        <v>0</v>
      </c>
    </row>
    <row r="66" spans="1:3" ht="12.75">
      <c r="A66">
        <v>63</v>
      </c>
      <c r="B66">
        <v>594</v>
      </c>
      <c r="C66">
        <v>1</v>
      </c>
    </row>
    <row r="67" spans="1:3" ht="12.75">
      <c r="A67">
        <v>64</v>
      </c>
      <c r="B67">
        <v>149</v>
      </c>
      <c r="C67">
        <v>0</v>
      </c>
    </row>
    <row r="68" spans="1:3" ht="12.75">
      <c r="A68">
        <v>65</v>
      </c>
      <c r="B68">
        <v>268</v>
      </c>
      <c r="C68">
        <v>0</v>
      </c>
    </row>
    <row r="69" spans="1:3" ht="12.75">
      <c r="A69">
        <v>66</v>
      </c>
      <c r="B69">
        <v>51</v>
      </c>
      <c r="C69">
        <v>0</v>
      </c>
    </row>
    <row r="70" spans="1:3" ht="12.75">
      <c r="A70">
        <v>67</v>
      </c>
      <c r="B70">
        <v>981</v>
      </c>
      <c r="C70">
        <v>2</v>
      </c>
    </row>
    <row r="71" spans="1:3" ht="12.75">
      <c r="A71">
        <v>68</v>
      </c>
      <c r="B71">
        <v>263</v>
      </c>
      <c r="C71">
        <v>0</v>
      </c>
    </row>
    <row r="72" spans="1:3" ht="12.75">
      <c r="A72">
        <v>69</v>
      </c>
      <c r="B72">
        <v>1056</v>
      </c>
      <c r="C72">
        <v>0</v>
      </c>
    </row>
    <row r="73" spans="1:3" ht="12.75">
      <c r="A73">
        <v>70</v>
      </c>
      <c r="B73">
        <v>291</v>
      </c>
      <c r="C73">
        <v>0</v>
      </c>
    </row>
    <row r="74" spans="1:3" ht="12.75">
      <c r="A74">
        <v>71</v>
      </c>
      <c r="B74">
        <v>594</v>
      </c>
      <c r="C74">
        <v>1</v>
      </c>
    </row>
    <row r="75" spans="1:3" ht="12.75">
      <c r="A75">
        <v>72</v>
      </c>
      <c r="B75">
        <v>180</v>
      </c>
      <c r="C75">
        <v>0</v>
      </c>
    </row>
    <row r="76" spans="1:3" ht="12.75">
      <c r="A76">
        <v>73</v>
      </c>
      <c r="B76">
        <v>95</v>
      </c>
      <c r="C76">
        <v>0</v>
      </c>
    </row>
    <row r="77" spans="1:3" ht="12.75">
      <c r="A77">
        <v>74</v>
      </c>
      <c r="B77">
        <v>227</v>
      </c>
      <c r="C77">
        <v>0</v>
      </c>
    </row>
    <row r="78" spans="1:3" ht="12.75">
      <c r="A78">
        <v>75</v>
      </c>
      <c r="B78">
        <v>360</v>
      </c>
      <c r="C78">
        <v>1</v>
      </c>
    </row>
    <row r="79" spans="1:3" ht="12.75">
      <c r="A79">
        <v>76</v>
      </c>
      <c r="B79">
        <v>538</v>
      </c>
      <c r="C79">
        <v>2</v>
      </c>
    </row>
    <row r="80" spans="1:3" ht="12.75">
      <c r="A80">
        <v>77</v>
      </c>
      <c r="B80">
        <v>730</v>
      </c>
      <c r="C80">
        <v>1</v>
      </c>
    </row>
    <row r="81" spans="1:3" ht="12.75">
      <c r="A81">
        <v>78</v>
      </c>
      <c r="B81">
        <v>697</v>
      </c>
      <c r="C81">
        <v>0</v>
      </c>
    </row>
    <row r="82" spans="1:3" ht="12.75">
      <c r="A82">
        <v>79</v>
      </c>
      <c r="B82">
        <v>179</v>
      </c>
      <c r="C82">
        <v>1</v>
      </c>
    </row>
    <row r="83" spans="1:3" ht="12.75">
      <c r="A83">
        <v>80</v>
      </c>
      <c r="B83">
        <v>138</v>
      </c>
      <c r="C83">
        <v>2</v>
      </c>
    </row>
    <row r="84" spans="1:3" ht="12.75">
      <c r="A84">
        <v>81</v>
      </c>
      <c r="B84">
        <v>178</v>
      </c>
      <c r="C84">
        <v>0</v>
      </c>
    </row>
    <row r="85" spans="1:3" ht="12.75">
      <c r="A85">
        <v>82</v>
      </c>
      <c r="B85">
        <v>393</v>
      </c>
      <c r="C85">
        <v>1</v>
      </c>
    </row>
    <row r="86" spans="1:3" ht="12.75">
      <c r="A86">
        <v>83</v>
      </c>
      <c r="B86">
        <v>351</v>
      </c>
      <c r="C86">
        <v>3</v>
      </c>
    </row>
    <row r="87" spans="1:3" ht="12.75">
      <c r="A87">
        <v>84</v>
      </c>
      <c r="B87">
        <v>849</v>
      </c>
      <c r="C87">
        <v>3</v>
      </c>
    </row>
    <row r="88" spans="1:3" ht="12.75">
      <c r="A88">
        <v>85</v>
      </c>
      <c r="B88">
        <v>764</v>
      </c>
      <c r="C88">
        <v>3</v>
      </c>
    </row>
    <row r="89" spans="1:3" ht="12.75">
      <c r="A89">
        <v>86</v>
      </c>
      <c r="B89">
        <v>1268</v>
      </c>
      <c r="C89">
        <v>2</v>
      </c>
    </row>
    <row r="90" spans="1:3" ht="12.75">
      <c r="A90">
        <v>87</v>
      </c>
      <c r="B90">
        <v>275</v>
      </c>
      <c r="C90">
        <v>0</v>
      </c>
    </row>
    <row r="91" spans="1:3" ht="12.75">
      <c r="A91">
        <v>88</v>
      </c>
      <c r="B91">
        <v>299</v>
      </c>
      <c r="C91">
        <v>1</v>
      </c>
    </row>
    <row r="92" spans="1:3" ht="12.75">
      <c r="A92">
        <v>89</v>
      </c>
      <c r="B92">
        <v>220</v>
      </c>
      <c r="C92">
        <v>0</v>
      </c>
    </row>
    <row r="93" spans="1:3" ht="12.75">
      <c r="A93">
        <v>90</v>
      </c>
      <c r="B93">
        <v>402</v>
      </c>
      <c r="C93">
        <v>1</v>
      </c>
    </row>
    <row r="94" spans="1:3" ht="12.75">
      <c r="A94">
        <v>91</v>
      </c>
      <c r="B94">
        <v>96</v>
      </c>
      <c r="C94">
        <v>1</v>
      </c>
    </row>
    <row r="95" spans="1:3" ht="12.75">
      <c r="A95">
        <v>92</v>
      </c>
      <c r="B95">
        <v>271</v>
      </c>
      <c r="C95">
        <v>1</v>
      </c>
    </row>
    <row r="96" spans="1:3" ht="12.75">
      <c r="A96">
        <v>93</v>
      </c>
      <c r="B96">
        <v>142</v>
      </c>
      <c r="C96">
        <v>0</v>
      </c>
    </row>
    <row r="97" spans="1:3" ht="12.75">
      <c r="A97">
        <v>94</v>
      </c>
      <c r="B97">
        <v>246</v>
      </c>
      <c r="C97">
        <v>0</v>
      </c>
    </row>
    <row r="98" spans="1:3" ht="12.75">
      <c r="A98">
        <v>95</v>
      </c>
      <c r="B98">
        <v>456</v>
      </c>
      <c r="C98">
        <v>1</v>
      </c>
    </row>
    <row r="99" spans="1:3" ht="12.75">
      <c r="A99">
        <v>96</v>
      </c>
      <c r="B99">
        <v>403</v>
      </c>
      <c r="C99">
        <v>2</v>
      </c>
    </row>
    <row r="100" spans="1:3" ht="12.75">
      <c r="A100">
        <v>97</v>
      </c>
      <c r="B100">
        <v>128</v>
      </c>
      <c r="C100">
        <v>1</v>
      </c>
    </row>
    <row r="101" spans="1:3" ht="12.75">
      <c r="A101">
        <v>98</v>
      </c>
      <c r="B101">
        <v>370</v>
      </c>
      <c r="C101">
        <v>2</v>
      </c>
    </row>
    <row r="102" spans="1:3" ht="12.75">
      <c r="A102">
        <v>99</v>
      </c>
      <c r="B102">
        <v>128</v>
      </c>
      <c r="C102">
        <v>0</v>
      </c>
    </row>
    <row r="103" spans="1:3" ht="12.75">
      <c r="A103">
        <v>100</v>
      </c>
      <c r="B103">
        <v>386</v>
      </c>
      <c r="C103">
        <v>0</v>
      </c>
    </row>
    <row r="104" spans="1:3" ht="12.75">
      <c r="A104">
        <v>101</v>
      </c>
      <c r="B104">
        <v>380</v>
      </c>
      <c r="C104">
        <v>0</v>
      </c>
    </row>
    <row r="105" spans="1:3" ht="12.75">
      <c r="A105">
        <v>102</v>
      </c>
      <c r="B105">
        <v>611</v>
      </c>
      <c r="C105">
        <v>0</v>
      </c>
    </row>
    <row r="106" spans="1:3" ht="12.75">
      <c r="A106">
        <v>103</v>
      </c>
      <c r="B106">
        <v>376</v>
      </c>
      <c r="C106">
        <v>1</v>
      </c>
    </row>
    <row r="107" spans="1:3" ht="12.75">
      <c r="A107">
        <v>104</v>
      </c>
      <c r="B107">
        <v>504</v>
      </c>
      <c r="C107">
        <v>1</v>
      </c>
    </row>
    <row r="108" spans="1:3" ht="12.75">
      <c r="A108">
        <v>105</v>
      </c>
      <c r="B108">
        <v>286</v>
      </c>
      <c r="C108">
        <v>0</v>
      </c>
    </row>
    <row r="109" spans="1:3" ht="12.75">
      <c r="A109">
        <v>106</v>
      </c>
      <c r="B109">
        <v>729</v>
      </c>
      <c r="C109">
        <v>0</v>
      </c>
    </row>
    <row r="110" spans="1:3" ht="12.75">
      <c r="A110">
        <v>107</v>
      </c>
      <c r="B110">
        <v>279</v>
      </c>
      <c r="C110">
        <v>0</v>
      </c>
    </row>
    <row r="111" spans="1:3" ht="12.75">
      <c r="A111">
        <v>108</v>
      </c>
      <c r="B111">
        <v>472</v>
      </c>
      <c r="C111">
        <v>0</v>
      </c>
    </row>
    <row r="112" spans="1:3" ht="12.75">
      <c r="A112">
        <v>109</v>
      </c>
      <c r="B112">
        <v>346</v>
      </c>
      <c r="C112">
        <v>0</v>
      </c>
    </row>
    <row r="113" spans="1:3" ht="12.75">
      <c r="A113">
        <v>110</v>
      </c>
      <c r="B113">
        <v>461</v>
      </c>
      <c r="C113">
        <v>0</v>
      </c>
    </row>
    <row r="114" spans="1:3" ht="12.75">
      <c r="A114">
        <v>111</v>
      </c>
      <c r="B114">
        <v>139</v>
      </c>
      <c r="C114">
        <v>0</v>
      </c>
    </row>
    <row r="115" spans="1:3" ht="12.75">
      <c r="A115">
        <v>112</v>
      </c>
      <c r="B115">
        <v>283</v>
      </c>
      <c r="C115">
        <v>0</v>
      </c>
    </row>
    <row r="116" spans="1:3" ht="12.75">
      <c r="A116">
        <v>113</v>
      </c>
      <c r="B116">
        <v>244</v>
      </c>
      <c r="C116">
        <v>0</v>
      </c>
    </row>
    <row r="117" spans="1:3" ht="12.75">
      <c r="A117">
        <v>114</v>
      </c>
      <c r="B117">
        <v>353</v>
      </c>
      <c r="C117">
        <v>1</v>
      </c>
    </row>
    <row r="118" spans="1:3" ht="12.75">
      <c r="A118">
        <v>115</v>
      </c>
      <c r="B118">
        <v>98</v>
      </c>
      <c r="C118">
        <v>0</v>
      </c>
    </row>
    <row r="119" spans="1:3" ht="12.75">
      <c r="A119">
        <v>116</v>
      </c>
      <c r="B119">
        <v>89</v>
      </c>
      <c r="C119">
        <v>1</v>
      </c>
    </row>
    <row r="120" spans="1:3" ht="12.75">
      <c r="A120">
        <v>117</v>
      </c>
      <c r="B120">
        <v>280</v>
      </c>
      <c r="C120">
        <v>0</v>
      </c>
    </row>
    <row r="121" spans="1:3" ht="12.75">
      <c r="A121">
        <v>118</v>
      </c>
      <c r="B121">
        <v>119</v>
      </c>
      <c r="C121">
        <v>0</v>
      </c>
    </row>
    <row r="122" spans="1:3" ht="12.75">
      <c r="A122">
        <v>119</v>
      </c>
      <c r="B122">
        <v>909</v>
      </c>
      <c r="C122">
        <v>1</v>
      </c>
    </row>
    <row r="123" spans="1:3" ht="12.75">
      <c r="A123">
        <v>120</v>
      </c>
      <c r="B123">
        <v>543</v>
      </c>
      <c r="C123">
        <v>1</v>
      </c>
    </row>
    <row r="124" spans="1:3" ht="12.75">
      <c r="A124">
        <v>121</v>
      </c>
      <c r="B124">
        <v>602</v>
      </c>
      <c r="C124">
        <v>0</v>
      </c>
    </row>
    <row r="125" spans="1:3" ht="12.75">
      <c r="A125">
        <v>122</v>
      </c>
      <c r="B125">
        <v>646</v>
      </c>
      <c r="C125">
        <v>0</v>
      </c>
    </row>
    <row r="126" spans="1:3" ht="12.75">
      <c r="A126">
        <v>123</v>
      </c>
      <c r="B126">
        <v>253</v>
      </c>
      <c r="C126">
        <v>1</v>
      </c>
    </row>
    <row r="127" spans="1:3" ht="12.75">
      <c r="A127">
        <v>124</v>
      </c>
      <c r="B127">
        <v>255</v>
      </c>
      <c r="C127">
        <v>0</v>
      </c>
    </row>
    <row r="128" spans="1:3" ht="12.75">
      <c r="A128">
        <v>125</v>
      </c>
      <c r="B128">
        <v>383</v>
      </c>
      <c r="C128">
        <v>0</v>
      </c>
    </row>
    <row r="129" spans="1:3" ht="12.75">
      <c r="A129">
        <v>126</v>
      </c>
      <c r="B129">
        <v>404</v>
      </c>
      <c r="C129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7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1" t="s">
        <v>8</v>
      </c>
      <c r="B1" s="3" t="s">
        <v>1</v>
      </c>
      <c r="C1" s="1" t="s">
        <v>2</v>
      </c>
      <c r="D1" s="1" t="s">
        <v>3</v>
      </c>
    </row>
    <row r="2" spans="1:4" ht="12.75">
      <c r="A2">
        <v>1</v>
      </c>
      <c r="B2" s="3" t="s">
        <v>19</v>
      </c>
      <c r="C2">
        <v>6750</v>
      </c>
      <c r="D2">
        <v>37</v>
      </c>
    </row>
    <row r="3" spans="1:4" ht="12.75">
      <c r="A3">
        <v>2</v>
      </c>
      <c r="B3" s="3" t="s">
        <v>19</v>
      </c>
      <c r="C3">
        <v>3318</v>
      </c>
      <c r="D3">
        <v>23</v>
      </c>
    </row>
    <row r="4" spans="1:4" ht="12.75">
      <c r="A4">
        <v>3</v>
      </c>
      <c r="B4" s="3" t="s">
        <v>19</v>
      </c>
      <c r="C4">
        <v>982</v>
      </c>
      <c r="D4">
        <v>10</v>
      </c>
    </row>
    <row r="5" spans="1:4" ht="12.75">
      <c r="A5">
        <v>4</v>
      </c>
      <c r="B5" s="3" t="s">
        <v>19</v>
      </c>
      <c r="C5">
        <v>2777</v>
      </c>
      <c r="D5">
        <v>30</v>
      </c>
    </row>
    <row r="6" spans="1:4" ht="12.75">
      <c r="A6">
        <v>5</v>
      </c>
      <c r="B6" s="3" t="s">
        <v>19</v>
      </c>
      <c r="C6">
        <v>48293</v>
      </c>
      <c r="D6">
        <v>1346</v>
      </c>
    </row>
    <row r="7" spans="1:4" ht="12.75">
      <c r="A7">
        <v>6</v>
      </c>
      <c r="B7" s="3" t="s">
        <v>19</v>
      </c>
      <c r="C7">
        <v>7033</v>
      </c>
      <c r="D7">
        <v>215</v>
      </c>
    </row>
    <row r="8" spans="1:4" ht="12.75">
      <c r="A8">
        <v>7</v>
      </c>
      <c r="B8" s="3" t="s">
        <v>19</v>
      </c>
      <c r="C8">
        <v>35944</v>
      </c>
      <c r="D8">
        <v>1199</v>
      </c>
    </row>
    <row r="9" spans="1:4" ht="12.75">
      <c r="A9">
        <v>8</v>
      </c>
      <c r="B9" s="3" t="s">
        <v>19</v>
      </c>
      <c r="C9">
        <v>15142</v>
      </c>
      <c r="D9">
        <v>482</v>
      </c>
    </row>
    <row r="10" spans="1:4" ht="12.75">
      <c r="A10">
        <v>9</v>
      </c>
      <c r="B10" s="3" t="s">
        <v>19</v>
      </c>
      <c r="C10">
        <v>24200</v>
      </c>
      <c r="D10">
        <v>123</v>
      </c>
    </row>
    <row r="11" spans="1:4" ht="12.75">
      <c r="A11">
        <v>10</v>
      </c>
      <c r="B11" s="3" t="s">
        <v>19</v>
      </c>
      <c r="C11">
        <v>7113</v>
      </c>
      <c r="D11">
        <v>49</v>
      </c>
    </row>
    <row r="12" spans="1:4" ht="12.75">
      <c r="A12">
        <v>11</v>
      </c>
      <c r="B12" s="3" t="s">
        <v>19</v>
      </c>
      <c r="C12">
        <v>32078</v>
      </c>
      <c r="D12">
        <v>123</v>
      </c>
    </row>
    <row r="13" spans="1:4" ht="12.75">
      <c r="A13">
        <v>12</v>
      </c>
      <c r="B13" s="3" t="s">
        <v>19</v>
      </c>
      <c r="C13">
        <v>6721</v>
      </c>
      <c r="D13">
        <v>24</v>
      </c>
    </row>
    <row r="14" spans="1:4" ht="12.75">
      <c r="A14">
        <v>13</v>
      </c>
      <c r="B14" s="3" t="s">
        <v>19</v>
      </c>
      <c r="C14">
        <v>56298</v>
      </c>
      <c r="D14">
        <v>142</v>
      </c>
    </row>
    <row r="15" spans="1:4" ht="12.75">
      <c r="A15">
        <v>14</v>
      </c>
      <c r="B15" s="3" t="s">
        <v>19</v>
      </c>
      <c r="C15">
        <v>21481</v>
      </c>
      <c r="D15">
        <v>51</v>
      </c>
    </row>
    <row r="16" spans="1:4" ht="12.75">
      <c r="A16">
        <v>15</v>
      </c>
      <c r="B16" s="3" t="s">
        <v>19</v>
      </c>
      <c r="C16">
        <v>19944</v>
      </c>
      <c r="D16">
        <v>72</v>
      </c>
    </row>
    <row r="17" spans="1:4" ht="12.75">
      <c r="A17">
        <v>16</v>
      </c>
      <c r="B17" s="3" t="s">
        <v>19</v>
      </c>
      <c r="C17">
        <v>9081</v>
      </c>
      <c r="D17">
        <v>41</v>
      </c>
    </row>
    <row r="18" spans="1:4" ht="12.75">
      <c r="A18">
        <v>17</v>
      </c>
      <c r="B18" s="3" t="s">
        <v>19</v>
      </c>
      <c r="C18">
        <v>7773</v>
      </c>
      <c r="D18">
        <v>23</v>
      </c>
    </row>
    <row r="19" spans="1:4" ht="12.75">
      <c r="A19">
        <v>18</v>
      </c>
      <c r="B19" s="3" t="s">
        <v>19</v>
      </c>
      <c r="C19">
        <v>5464</v>
      </c>
      <c r="D19">
        <v>10</v>
      </c>
    </row>
    <row r="20" spans="1:4" ht="12.75">
      <c r="A20">
        <v>19</v>
      </c>
      <c r="B20" s="3" t="s">
        <v>19</v>
      </c>
      <c r="C20">
        <v>2748</v>
      </c>
      <c r="D20">
        <v>3</v>
      </c>
    </row>
    <row r="21" spans="1:4" ht="12.75">
      <c r="A21">
        <v>20</v>
      </c>
      <c r="B21" s="3" t="s">
        <v>19</v>
      </c>
      <c r="C21">
        <v>1620</v>
      </c>
      <c r="D21">
        <v>2</v>
      </c>
    </row>
    <row r="22" spans="1:4" ht="12.75">
      <c r="A22">
        <v>21</v>
      </c>
      <c r="B22" s="3" t="s">
        <v>19</v>
      </c>
      <c r="C22">
        <v>5588</v>
      </c>
      <c r="D22">
        <v>5</v>
      </c>
    </row>
    <row r="23" spans="1:4" ht="12.75">
      <c r="A23">
        <v>22</v>
      </c>
      <c r="B23" s="3" t="s">
        <v>19</v>
      </c>
      <c r="C23">
        <v>2440</v>
      </c>
      <c r="D23">
        <v>0</v>
      </c>
    </row>
    <row r="24" spans="1:4" ht="12.75">
      <c r="A24">
        <v>23</v>
      </c>
      <c r="B24" s="3" t="s">
        <v>19</v>
      </c>
      <c r="C24">
        <v>7099</v>
      </c>
      <c r="D24">
        <v>11</v>
      </c>
    </row>
    <row r="25" spans="1:4" ht="12.75">
      <c r="A25">
        <v>24</v>
      </c>
      <c r="B25" s="3" t="s">
        <v>19</v>
      </c>
      <c r="C25">
        <v>4084</v>
      </c>
      <c r="D25">
        <v>7</v>
      </c>
    </row>
    <row r="26" spans="1:4" ht="12.75">
      <c r="A26">
        <v>25</v>
      </c>
      <c r="B26" s="3" t="s">
        <v>19</v>
      </c>
      <c r="C26">
        <v>54741</v>
      </c>
      <c r="D26">
        <v>98</v>
      </c>
    </row>
    <row r="27" spans="1:4" ht="12.75">
      <c r="A27">
        <v>26</v>
      </c>
      <c r="B27" s="3" t="s">
        <v>19</v>
      </c>
      <c r="C27">
        <v>42930</v>
      </c>
      <c r="D27">
        <v>73</v>
      </c>
    </row>
    <row r="28" spans="1:4" ht="12.75">
      <c r="A28">
        <v>27</v>
      </c>
      <c r="B28" s="3" t="s">
        <v>19</v>
      </c>
      <c r="C28">
        <v>23440</v>
      </c>
      <c r="D28">
        <v>27</v>
      </c>
    </row>
    <row r="29" spans="1:4" ht="12.75">
      <c r="A29">
        <v>28</v>
      </c>
      <c r="B29" s="3" t="s">
        <v>19</v>
      </c>
      <c r="C29">
        <v>13999</v>
      </c>
      <c r="D29">
        <v>14</v>
      </c>
    </row>
    <row r="30" spans="1:4" ht="12.75">
      <c r="A30">
        <v>29</v>
      </c>
      <c r="B30" s="3" t="s">
        <v>19</v>
      </c>
      <c r="C30">
        <v>24947</v>
      </c>
      <c r="D30">
        <v>36</v>
      </c>
    </row>
    <row r="31" spans="1:4" ht="12.75">
      <c r="A31">
        <v>30</v>
      </c>
      <c r="B31" s="3" t="s">
        <v>19</v>
      </c>
      <c r="C31">
        <v>11522</v>
      </c>
      <c r="D31">
        <v>11</v>
      </c>
    </row>
    <row r="32" spans="1:2" ht="12.75">
      <c r="A32">
        <v>31</v>
      </c>
      <c r="B32" s="3" t="s">
        <v>20</v>
      </c>
    </row>
    <row r="33" spans="1:4" ht="12.75">
      <c r="A33">
        <v>32</v>
      </c>
      <c r="B33" s="3" t="s">
        <v>19</v>
      </c>
      <c r="C33">
        <v>7872</v>
      </c>
      <c r="D33">
        <v>7</v>
      </c>
    </row>
    <row r="34" spans="1:2" ht="12.75">
      <c r="A34">
        <v>33</v>
      </c>
      <c r="B34" s="3" t="s">
        <v>20</v>
      </c>
    </row>
    <row r="35" spans="1:4" ht="12.75">
      <c r="A35">
        <v>34</v>
      </c>
      <c r="B35" s="3" t="s">
        <v>19</v>
      </c>
      <c r="C35">
        <v>8564</v>
      </c>
      <c r="D35">
        <v>2</v>
      </c>
    </row>
    <row r="36" spans="1:2" ht="12.75">
      <c r="A36">
        <v>35</v>
      </c>
      <c r="B36" s="3" t="s">
        <v>20</v>
      </c>
    </row>
    <row r="37" spans="1:2" ht="12.75">
      <c r="A37">
        <v>36</v>
      </c>
      <c r="B37" s="3" t="s">
        <v>20</v>
      </c>
    </row>
    <row r="38" spans="1:4" ht="12.75">
      <c r="A38">
        <v>37</v>
      </c>
      <c r="B38" s="3" t="s">
        <v>19</v>
      </c>
      <c r="C38">
        <v>6985</v>
      </c>
      <c r="D38">
        <v>7</v>
      </c>
    </row>
    <row r="39" spans="1:4" ht="12.75">
      <c r="A39">
        <v>38</v>
      </c>
      <c r="B39" s="3" t="s">
        <v>19</v>
      </c>
      <c r="C39">
        <v>2808</v>
      </c>
      <c r="D39">
        <v>6</v>
      </c>
    </row>
    <row r="40" spans="1:4" ht="12.75">
      <c r="A40">
        <v>39</v>
      </c>
      <c r="B40" s="3" t="s">
        <v>19</v>
      </c>
      <c r="C40">
        <v>4354</v>
      </c>
      <c r="D40">
        <v>4</v>
      </c>
    </row>
    <row r="41" spans="1:4" ht="12.75">
      <c r="A41">
        <v>40</v>
      </c>
      <c r="B41" s="3" t="s">
        <v>19</v>
      </c>
      <c r="C41">
        <v>1631</v>
      </c>
      <c r="D41">
        <v>2</v>
      </c>
    </row>
    <row r="42" spans="1:2" ht="12.75">
      <c r="A42">
        <v>41</v>
      </c>
      <c r="B42" s="3" t="s">
        <v>20</v>
      </c>
    </row>
    <row r="43" spans="1:2" ht="12.75">
      <c r="A43">
        <v>42</v>
      </c>
      <c r="B43" s="3" t="s">
        <v>20</v>
      </c>
    </row>
    <row r="44" spans="1:4" ht="12.75">
      <c r="A44">
        <v>43</v>
      </c>
      <c r="B44" s="3" t="s">
        <v>19</v>
      </c>
      <c r="C44">
        <v>9645</v>
      </c>
      <c r="D44">
        <v>21</v>
      </c>
    </row>
    <row r="45" spans="1:2" ht="12.75">
      <c r="A45">
        <v>44</v>
      </c>
      <c r="B45" s="3" t="s">
        <v>20</v>
      </c>
    </row>
    <row r="46" spans="1:4" ht="12.75">
      <c r="A46">
        <v>45</v>
      </c>
      <c r="B46" s="3" t="s">
        <v>19</v>
      </c>
      <c r="C46">
        <v>4544</v>
      </c>
      <c r="D46">
        <v>4</v>
      </c>
    </row>
    <row r="47" spans="1:2" ht="12.75">
      <c r="A47">
        <v>46</v>
      </c>
      <c r="B47" s="3" t="s">
        <v>20</v>
      </c>
    </row>
    <row r="48" spans="1:4" ht="12.75">
      <c r="A48">
        <v>47</v>
      </c>
      <c r="B48" s="3" t="s">
        <v>19</v>
      </c>
      <c r="C48">
        <v>8546</v>
      </c>
      <c r="D48">
        <v>6</v>
      </c>
    </row>
    <row r="49" spans="1:2" ht="12.75">
      <c r="A49">
        <v>48</v>
      </c>
      <c r="B49" s="3" t="s">
        <v>20</v>
      </c>
    </row>
    <row r="50" spans="1:4" ht="12.75">
      <c r="A50">
        <v>49</v>
      </c>
      <c r="B50" s="3" t="s">
        <v>19</v>
      </c>
      <c r="C50">
        <v>5748</v>
      </c>
      <c r="D50">
        <v>6</v>
      </c>
    </row>
    <row r="51" spans="1:2" ht="12.75">
      <c r="A51">
        <v>50</v>
      </c>
      <c r="B51" s="3" t="s">
        <v>20</v>
      </c>
    </row>
    <row r="52" spans="1:2" ht="12.75">
      <c r="A52">
        <v>51</v>
      </c>
      <c r="B52" s="3" t="s">
        <v>20</v>
      </c>
    </row>
    <row r="53" spans="1:2" ht="12.75">
      <c r="A53">
        <v>52</v>
      </c>
      <c r="B53" s="3" t="s">
        <v>20</v>
      </c>
    </row>
    <row r="54" spans="1:2" ht="12.75">
      <c r="A54">
        <v>53</v>
      </c>
      <c r="B54" s="3" t="s">
        <v>20</v>
      </c>
    </row>
    <row r="55" spans="1:4" ht="12.75">
      <c r="A55">
        <v>54</v>
      </c>
      <c r="B55" s="3" t="s">
        <v>19</v>
      </c>
      <c r="C55">
        <v>13758</v>
      </c>
      <c r="D55">
        <v>10</v>
      </c>
    </row>
    <row r="56" spans="1:4" ht="12.75">
      <c r="A56">
        <v>55</v>
      </c>
      <c r="B56" s="3" t="s">
        <v>19</v>
      </c>
      <c r="C56">
        <v>10232</v>
      </c>
      <c r="D56">
        <v>16</v>
      </c>
    </row>
    <row r="57" spans="1:4" ht="12.75">
      <c r="A57">
        <v>56</v>
      </c>
      <c r="B57" s="3" t="s">
        <v>19</v>
      </c>
      <c r="C57">
        <v>5072</v>
      </c>
      <c r="D57">
        <v>7</v>
      </c>
    </row>
    <row r="58" spans="1:4" ht="12.75">
      <c r="A58">
        <v>57</v>
      </c>
      <c r="B58" s="3" t="s">
        <v>19</v>
      </c>
      <c r="C58">
        <v>17054</v>
      </c>
      <c r="D58">
        <v>14</v>
      </c>
    </row>
    <row r="59" spans="1:4" ht="12.75">
      <c r="A59">
        <v>58</v>
      </c>
      <c r="B59" s="3" t="s">
        <v>19</v>
      </c>
      <c r="C59">
        <v>6951</v>
      </c>
      <c r="D59">
        <v>8</v>
      </c>
    </row>
    <row r="60" spans="1:2" ht="12.75">
      <c r="A60">
        <v>59</v>
      </c>
      <c r="B60" s="3" t="s">
        <v>20</v>
      </c>
    </row>
    <row r="61" spans="1:2" ht="12.75">
      <c r="A61">
        <v>60</v>
      </c>
      <c r="B61" s="3" t="s">
        <v>20</v>
      </c>
    </row>
    <row r="62" spans="1:4" ht="12.75">
      <c r="A62">
        <v>61</v>
      </c>
      <c r="B62" s="3" t="s">
        <v>19</v>
      </c>
      <c r="C62">
        <v>6842</v>
      </c>
      <c r="D62">
        <v>3</v>
      </c>
    </row>
    <row r="63" spans="1:2" ht="12.75">
      <c r="A63">
        <v>62</v>
      </c>
      <c r="B63" s="3" t="s">
        <v>20</v>
      </c>
    </row>
    <row r="64" spans="1:4" ht="12.75">
      <c r="A64">
        <v>63</v>
      </c>
      <c r="B64" s="3" t="s">
        <v>19</v>
      </c>
      <c r="C64">
        <v>16704</v>
      </c>
      <c r="D64">
        <v>15</v>
      </c>
    </row>
    <row r="65" spans="1:2" ht="12.75">
      <c r="A65">
        <v>64</v>
      </c>
      <c r="B65" s="3" t="s">
        <v>20</v>
      </c>
    </row>
    <row r="66" spans="1:2" ht="12.75">
      <c r="A66">
        <v>65</v>
      </c>
      <c r="B66" s="3" t="s">
        <v>20</v>
      </c>
    </row>
    <row r="67" spans="1:2" ht="12.75">
      <c r="A67">
        <v>66</v>
      </c>
      <c r="B67" s="3" t="s">
        <v>20</v>
      </c>
    </row>
    <row r="68" spans="1:2" ht="12.75">
      <c r="A68">
        <v>67</v>
      </c>
      <c r="B68" s="3" t="s">
        <v>20</v>
      </c>
    </row>
    <row r="69" spans="1:2" ht="12.75">
      <c r="A69">
        <v>68</v>
      </c>
      <c r="B69" s="3" t="s">
        <v>20</v>
      </c>
    </row>
    <row r="70" spans="1:2" ht="12.75">
      <c r="A70">
        <v>69</v>
      </c>
      <c r="B70" s="3" t="s">
        <v>20</v>
      </c>
    </row>
    <row r="71" spans="1:2" ht="12.75">
      <c r="A71">
        <v>70</v>
      </c>
      <c r="B71" s="3" t="s">
        <v>20</v>
      </c>
    </row>
    <row r="72" spans="1:2" ht="12.75">
      <c r="A72">
        <v>71</v>
      </c>
      <c r="B72" s="3" t="s">
        <v>20</v>
      </c>
    </row>
    <row r="73" spans="1:4" ht="12.75">
      <c r="A73">
        <v>72</v>
      </c>
      <c r="B73" s="3" t="s">
        <v>19</v>
      </c>
      <c r="C73">
        <v>12166</v>
      </c>
      <c r="D73">
        <v>8</v>
      </c>
    </row>
    <row r="74" spans="1:2" ht="12.75">
      <c r="A74">
        <v>73</v>
      </c>
      <c r="B74" s="3" t="s">
        <v>20</v>
      </c>
    </row>
    <row r="75" spans="1:2" ht="12.75">
      <c r="A75">
        <v>74</v>
      </c>
      <c r="B75" s="3" t="s">
        <v>20</v>
      </c>
    </row>
    <row r="76" spans="1:4" ht="12.75">
      <c r="A76">
        <v>75</v>
      </c>
      <c r="B76" s="3" t="s">
        <v>19</v>
      </c>
      <c r="C76">
        <v>11514</v>
      </c>
      <c r="D76">
        <v>25</v>
      </c>
    </row>
    <row r="77" spans="1:4" ht="12.75">
      <c r="A77">
        <v>76</v>
      </c>
      <c r="B77" s="3" t="s">
        <v>19</v>
      </c>
      <c r="C77">
        <v>14638</v>
      </c>
      <c r="D77">
        <v>27</v>
      </c>
    </row>
    <row r="78" spans="1:2" ht="12.75">
      <c r="A78">
        <v>77</v>
      </c>
      <c r="B78" s="3" t="s">
        <v>20</v>
      </c>
    </row>
    <row r="79" spans="1:2" ht="12.75">
      <c r="A79">
        <v>78</v>
      </c>
      <c r="B79" s="3" t="s">
        <v>20</v>
      </c>
    </row>
    <row r="80" spans="1:4" ht="12.75">
      <c r="A80">
        <v>79</v>
      </c>
      <c r="B80" s="3" t="s">
        <v>19</v>
      </c>
      <c r="C80">
        <v>6458</v>
      </c>
      <c r="D80">
        <v>14</v>
      </c>
    </row>
    <row r="81" spans="1:4" ht="12.75">
      <c r="A81">
        <v>80</v>
      </c>
      <c r="B81" s="3" t="s">
        <v>19</v>
      </c>
      <c r="C81">
        <v>9928</v>
      </c>
      <c r="D81">
        <v>25</v>
      </c>
    </row>
    <row r="82" spans="1:2" ht="12.75">
      <c r="A82">
        <v>81</v>
      </c>
      <c r="B82" s="3" t="s">
        <v>20</v>
      </c>
    </row>
    <row r="83" spans="1:4" ht="12.75">
      <c r="A83">
        <v>82</v>
      </c>
      <c r="B83" s="3" t="s">
        <v>19</v>
      </c>
      <c r="C83">
        <v>9104</v>
      </c>
      <c r="D83">
        <v>16</v>
      </c>
    </row>
    <row r="84" spans="1:4" ht="12.75">
      <c r="A84">
        <v>83</v>
      </c>
      <c r="B84" s="3" t="s">
        <v>19</v>
      </c>
      <c r="C84">
        <v>9923</v>
      </c>
      <c r="D84">
        <v>14</v>
      </c>
    </row>
    <row r="85" spans="1:4" ht="12.75">
      <c r="A85">
        <v>84</v>
      </c>
      <c r="B85" s="3" t="s">
        <v>19</v>
      </c>
      <c r="C85">
        <v>23572</v>
      </c>
      <c r="D85">
        <v>34</v>
      </c>
    </row>
    <row r="86" spans="1:4" ht="12.75">
      <c r="A86">
        <v>85</v>
      </c>
      <c r="B86" s="3" t="s">
        <v>19</v>
      </c>
      <c r="C86">
        <v>19559</v>
      </c>
      <c r="D86">
        <v>17</v>
      </c>
    </row>
    <row r="87" spans="1:2" ht="12.75">
      <c r="A87">
        <v>86</v>
      </c>
      <c r="B87" s="3" t="s">
        <v>20</v>
      </c>
    </row>
    <row r="88" spans="1:4" ht="12.75">
      <c r="A88">
        <v>87</v>
      </c>
      <c r="B88" s="3" t="s">
        <v>19</v>
      </c>
      <c r="C88">
        <v>6356</v>
      </c>
      <c r="D88">
        <v>6</v>
      </c>
    </row>
    <row r="89" spans="1:4" ht="12.75">
      <c r="A89">
        <v>88</v>
      </c>
      <c r="B89" s="3" t="s">
        <v>19</v>
      </c>
      <c r="C89">
        <v>7005</v>
      </c>
      <c r="D89">
        <v>10</v>
      </c>
    </row>
    <row r="90" spans="1:2" ht="12.75">
      <c r="A90">
        <v>89</v>
      </c>
      <c r="B90" s="3" t="s">
        <v>20</v>
      </c>
    </row>
    <row r="91" spans="1:4" ht="12.75">
      <c r="A91">
        <v>90</v>
      </c>
      <c r="B91" s="3" t="s">
        <v>19</v>
      </c>
      <c r="C91">
        <v>10022</v>
      </c>
      <c r="D91">
        <v>8</v>
      </c>
    </row>
    <row r="92" spans="1:4" ht="12.75">
      <c r="A92">
        <v>91</v>
      </c>
      <c r="B92" s="3" t="s">
        <v>19</v>
      </c>
      <c r="C92">
        <v>2797</v>
      </c>
      <c r="D92">
        <v>8</v>
      </c>
    </row>
    <row r="93" spans="1:4" ht="12.75">
      <c r="A93">
        <v>92</v>
      </c>
      <c r="B93" s="3" t="s">
        <v>19</v>
      </c>
      <c r="C93">
        <v>7400</v>
      </c>
      <c r="D93">
        <v>13</v>
      </c>
    </row>
    <row r="94" spans="1:2" ht="12.75">
      <c r="A94">
        <v>93</v>
      </c>
      <c r="B94" s="3" t="s">
        <v>20</v>
      </c>
    </row>
    <row r="95" spans="1:2" ht="12.75">
      <c r="A95">
        <v>94</v>
      </c>
      <c r="B95" s="3" t="s">
        <v>20</v>
      </c>
    </row>
    <row r="96" spans="1:2" ht="12.75">
      <c r="A96">
        <v>95</v>
      </c>
      <c r="B96" s="3" t="s">
        <v>20</v>
      </c>
    </row>
    <row r="97" spans="1:2" ht="12.75">
      <c r="A97">
        <v>96</v>
      </c>
      <c r="B97" s="3" t="s">
        <v>20</v>
      </c>
    </row>
    <row r="98" spans="1:4" ht="12.75">
      <c r="A98">
        <v>97</v>
      </c>
      <c r="B98" s="3" t="s">
        <v>19</v>
      </c>
      <c r="C98">
        <v>3427</v>
      </c>
      <c r="D98">
        <v>4</v>
      </c>
    </row>
    <row r="99" spans="1:4" ht="12.75">
      <c r="A99">
        <v>98</v>
      </c>
      <c r="B99" s="3" t="s">
        <v>19</v>
      </c>
      <c r="C99">
        <v>10457</v>
      </c>
      <c r="D99">
        <v>7</v>
      </c>
    </row>
    <row r="100" spans="1:4" ht="12.75">
      <c r="A100">
        <v>99</v>
      </c>
      <c r="B100" s="3" t="s">
        <v>19</v>
      </c>
      <c r="C100">
        <v>3311</v>
      </c>
      <c r="D100">
        <v>3</v>
      </c>
    </row>
    <row r="101" spans="1:2" ht="12.75">
      <c r="A101">
        <v>100</v>
      </c>
      <c r="B101" s="3" t="s">
        <v>20</v>
      </c>
    </row>
    <row r="102" spans="1:2" ht="12.75">
      <c r="A102">
        <v>101</v>
      </c>
      <c r="B102" s="3" t="s">
        <v>20</v>
      </c>
    </row>
    <row r="103" spans="1:2" ht="12.75">
      <c r="A103">
        <v>102</v>
      </c>
      <c r="B103" s="3" t="s">
        <v>20</v>
      </c>
    </row>
    <row r="104" spans="1:4" ht="12.75">
      <c r="A104">
        <v>103</v>
      </c>
      <c r="B104" s="3" t="s">
        <v>19</v>
      </c>
      <c r="C104">
        <v>10082</v>
      </c>
      <c r="D104">
        <v>4</v>
      </c>
    </row>
    <row r="105" spans="1:2" ht="12.75">
      <c r="A105">
        <v>104</v>
      </c>
      <c r="B105" s="3" t="s">
        <v>20</v>
      </c>
    </row>
    <row r="106" spans="1:2" ht="12.75">
      <c r="A106">
        <v>105</v>
      </c>
      <c r="B106" s="3" t="s">
        <v>20</v>
      </c>
    </row>
    <row r="107" spans="1:2" ht="12.75">
      <c r="A107">
        <v>106</v>
      </c>
      <c r="B107" s="3" t="s">
        <v>20</v>
      </c>
    </row>
    <row r="108" spans="1:2" ht="12.75">
      <c r="A108">
        <v>107</v>
      </c>
      <c r="B108" s="3" t="s">
        <v>20</v>
      </c>
    </row>
    <row r="109" spans="1:2" ht="12.75">
      <c r="A109">
        <v>108</v>
      </c>
      <c r="B109" s="3" t="s">
        <v>20</v>
      </c>
    </row>
    <row r="110" spans="1:2" ht="12.75">
      <c r="A110">
        <v>109</v>
      </c>
      <c r="B110" s="3" t="s">
        <v>20</v>
      </c>
    </row>
    <row r="111" spans="1:2" ht="12.75">
      <c r="A111">
        <v>110</v>
      </c>
      <c r="B111" s="3" t="s">
        <v>20</v>
      </c>
    </row>
    <row r="112" spans="1:2" ht="12.75">
      <c r="A112">
        <v>111</v>
      </c>
      <c r="B112" s="3" t="s">
        <v>20</v>
      </c>
    </row>
    <row r="113" spans="1:2" ht="12.75">
      <c r="A113">
        <v>112</v>
      </c>
      <c r="B113" s="3" t="s">
        <v>20</v>
      </c>
    </row>
    <row r="114" spans="1:2" ht="12.75">
      <c r="A114">
        <v>113</v>
      </c>
      <c r="B114" s="3" t="s">
        <v>20</v>
      </c>
    </row>
    <row r="115" spans="1:2" ht="12.75">
      <c r="A115">
        <v>114</v>
      </c>
      <c r="B115" s="3" t="s">
        <v>20</v>
      </c>
    </row>
    <row r="116" spans="1:4" ht="12.75">
      <c r="A116">
        <v>115</v>
      </c>
      <c r="B116" s="3" t="s">
        <v>19</v>
      </c>
      <c r="C116">
        <v>4998</v>
      </c>
      <c r="D116">
        <v>41</v>
      </c>
    </row>
    <row r="117" spans="1:4" ht="12.75">
      <c r="A117">
        <v>116</v>
      </c>
      <c r="B117" s="3" t="s">
        <v>19</v>
      </c>
      <c r="C117">
        <v>4485</v>
      </c>
      <c r="D117">
        <v>30</v>
      </c>
    </row>
    <row r="118" spans="1:4" ht="12.75">
      <c r="A118">
        <v>117</v>
      </c>
      <c r="B118" s="3" t="s">
        <v>19</v>
      </c>
      <c r="C118">
        <v>11241</v>
      </c>
      <c r="D118">
        <v>51</v>
      </c>
    </row>
    <row r="119" spans="1:4" ht="12.75">
      <c r="A119">
        <v>118</v>
      </c>
      <c r="B119" s="3" t="s">
        <v>19</v>
      </c>
      <c r="C119">
        <v>6570</v>
      </c>
      <c r="D119">
        <v>14</v>
      </c>
    </row>
    <row r="120" spans="1:4" ht="12.75">
      <c r="A120">
        <v>119</v>
      </c>
      <c r="B120" s="3" t="s">
        <v>19</v>
      </c>
      <c r="C120">
        <v>5907</v>
      </c>
      <c r="D120">
        <v>0</v>
      </c>
    </row>
    <row r="121" spans="1:4" ht="12.75">
      <c r="A121">
        <v>120</v>
      </c>
      <c r="B121" s="3" t="s">
        <v>19</v>
      </c>
      <c r="C121">
        <v>4948</v>
      </c>
      <c r="D121">
        <v>0</v>
      </c>
    </row>
    <row r="122" spans="1:2" ht="12.75">
      <c r="A122">
        <v>121</v>
      </c>
      <c r="B122" s="3" t="s">
        <v>20</v>
      </c>
    </row>
    <row r="123" spans="1:2" ht="12.75">
      <c r="A123">
        <v>122</v>
      </c>
      <c r="B123" s="3" t="s">
        <v>20</v>
      </c>
    </row>
    <row r="124" spans="1:2" ht="12.75">
      <c r="A124">
        <v>123</v>
      </c>
      <c r="B124" s="3" t="s">
        <v>20</v>
      </c>
    </row>
    <row r="125" spans="1:2" ht="12.75">
      <c r="A125">
        <v>124</v>
      </c>
      <c r="B125" s="3" t="s">
        <v>20</v>
      </c>
    </row>
    <row r="126" spans="1:2" ht="12.75">
      <c r="A126">
        <v>125</v>
      </c>
      <c r="B126" s="3" t="s">
        <v>20</v>
      </c>
    </row>
    <row r="127" spans="1:2" ht="12.75">
      <c r="A127">
        <v>126</v>
      </c>
      <c r="B127" s="3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selection activeCell="A1" sqref="A1"/>
    </sheetView>
  </sheetViews>
  <sheetFormatPr defaultColWidth="9.140625" defaultRowHeight="12.75"/>
  <sheetData>
    <row r="1" spans="5:6" ht="12.75">
      <c r="E1" t="s">
        <v>12</v>
      </c>
      <c r="F1">
        <f>(3343/10000)/161.5</f>
        <v>0.002069969040247678</v>
      </c>
    </row>
    <row r="3" spans="1:6" ht="12.75">
      <c r="A3" s="1" t="s">
        <v>8</v>
      </c>
      <c r="B3" s="1" t="s">
        <v>25</v>
      </c>
      <c r="C3" s="1" t="s">
        <v>0</v>
      </c>
      <c r="D3" s="1"/>
      <c r="E3" s="1" t="s">
        <v>11</v>
      </c>
      <c r="F3" s="3" t="s">
        <v>1</v>
      </c>
    </row>
    <row r="4" spans="1:6" ht="12.75">
      <c r="A4">
        <v>1</v>
      </c>
      <c r="B4">
        <v>34</v>
      </c>
      <c r="C4">
        <v>0</v>
      </c>
      <c r="E4" s="12">
        <f>C4/B4</f>
        <v>0</v>
      </c>
      <c r="F4" s="3" t="str">
        <f>IF(E4&gt;=F$1,"Y","N")</f>
        <v>N</v>
      </c>
    </row>
    <row r="5" spans="1:6" ht="12.75">
      <c r="A5">
        <v>2</v>
      </c>
      <c r="B5">
        <v>102</v>
      </c>
      <c r="C5">
        <v>1</v>
      </c>
      <c r="E5" s="8">
        <f aca="true" t="shared" si="0" ref="E5:E68">C5/B5</f>
        <v>0.00980392156862745</v>
      </c>
      <c r="F5" s="3" t="str">
        <f aca="true" t="shared" si="1" ref="F5:F68">IF(E5&gt;=F$1,"Y","N")</f>
        <v>Y</v>
      </c>
    </row>
    <row r="6" spans="1:6" ht="12.75">
      <c r="A6">
        <v>3</v>
      </c>
      <c r="B6">
        <v>53</v>
      </c>
      <c r="C6">
        <v>0</v>
      </c>
      <c r="E6" s="12">
        <f t="shared" si="0"/>
        <v>0</v>
      </c>
      <c r="F6" s="3" t="str">
        <f t="shared" si="1"/>
        <v>N</v>
      </c>
    </row>
    <row r="7" spans="1:6" ht="12.75">
      <c r="A7">
        <v>4</v>
      </c>
      <c r="B7">
        <v>145</v>
      </c>
      <c r="C7">
        <v>2</v>
      </c>
      <c r="E7" s="8">
        <f t="shared" si="0"/>
        <v>0.013793103448275862</v>
      </c>
      <c r="F7" s="3" t="str">
        <f t="shared" si="1"/>
        <v>Y</v>
      </c>
    </row>
    <row r="8" spans="1:6" ht="12.75">
      <c r="A8">
        <v>5</v>
      </c>
      <c r="B8">
        <v>1254</v>
      </c>
      <c r="C8">
        <v>62</v>
      </c>
      <c r="E8" s="8">
        <f t="shared" si="0"/>
        <v>0.049441786283891544</v>
      </c>
      <c r="F8" s="3" t="str">
        <f t="shared" si="1"/>
        <v>Y</v>
      </c>
    </row>
    <row r="9" spans="1:6" ht="12.75">
      <c r="A9">
        <v>6</v>
      </c>
      <c r="B9">
        <v>144</v>
      </c>
      <c r="C9">
        <v>7</v>
      </c>
      <c r="E9" s="8">
        <f t="shared" si="0"/>
        <v>0.04861111111111111</v>
      </c>
      <c r="F9" s="3" t="str">
        <f t="shared" si="1"/>
        <v>Y</v>
      </c>
    </row>
    <row r="10" spans="1:6" ht="12.75">
      <c r="A10">
        <v>7</v>
      </c>
      <c r="B10">
        <v>1235</v>
      </c>
      <c r="C10">
        <v>80</v>
      </c>
      <c r="E10" s="8">
        <f t="shared" si="0"/>
        <v>0.06477732793522267</v>
      </c>
      <c r="F10" s="3" t="str">
        <f t="shared" si="1"/>
        <v>Y</v>
      </c>
    </row>
    <row r="11" spans="1:6" ht="12.75">
      <c r="A11">
        <v>8</v>
      </c>
      <c r="B11">
        <v>573</v>
      </c>
      <c r="C11">
        <v>34</v>
      </c>
      <c r="E11" s="8">
        <f t="shared" si="0"/>
        <v>0.059336823734729496</v>
      </c>
      <c r="F11" s="3" t="str">
        <f t="shared" si="1"/>
        <v>Y</v>
      </c>
    </row>
    <row r="12" spans="1:6" ht="12.75">
      <c r="A12">
        <v>9</v>
      </c>
      <c r="B12">
        <v>1083</v>
      </c>
      <c r="C12">
        <v>24</v>
      </c>
      <c r="E12" s="8">
        <f t="shared" si="0"/>
        <v>0.0221606648199446</v>
      </c>
      <c r="F12" s="3" t="str">
        <f t="shared" si="1"/>
        <v>Y</v>
      </c>
    </row>
    <row r="13" spans="1:6" ht="12.75">
      <c r="A13">
        <v>10</v>
      </c>
      <c r="B13">
        <v>352</v>
      </c>
      <c r="C13">
        <v>5</v>
      </c>
      <c r="E13" s="8">
        <f t="shared" si="0"/>
        <v>0.014204545454545454</v>
      </c>
      <c r="F13" s="3" t="str">
        <f t="shared" si="1"/>
        <v>Y</v>
      </c>
    </row>
    <row r="14" spans="1:6" ht="12.75">
      <c r="A14">
        <v>11</v>
      </c>
      <c r="B14">
        <v>817</v>
      </c>
      <c r="C14">
        <v>7</v>
      </c>
      <c r="E14" s="8">
        <f t="shared" si="0"/>
        <v>0.008567931456548347</v>
      </c>
      <c r="F14" s="3" t="str">
        <f t="shared" si="1"/>
        <v>Y</v>
      </c>
    </row>
    <row r="15" spans="1:6" ht="12.75">
      <c r="A15">
        <v>12</v>
      </c>
      <c r="B15">
        <v>118</v>
      </c>
      <c r="C15">
        <v>0</v>
      </c>
      <c r="E15" s="12">
        <f t="shared" si="0"/>
        <v>0</v>
      </c>
      <c r="F15" s="3" t="str">
        <f t="shared" si="1"/>
        <v>N</v>
      </c>
    </row>
    <row r="16" spans="1:6" ht="12.75">
      <c r="A16">
        <v>13</v>
      </c>
      <c r="B16">
        <v>1049</v>
      </c>
      <c r="C16">
        <v>3</v>
      </c>
      <c r="E16" s="8">
        <f t="shared" si="0"/>
        <v>0.002859866539561487</v>
      </c>
      <c r="F16" s="3" t="str">
        <f t="shared" si="1"/>
        <v>Y</v>
      </c>
    </row>
    <row r="17" spans="1:6" ht="12.75">
      <c r="A17">
        <v>14</v>
      </c>
      <c r="B17">
        <v>452</v>
      </c>
      <c r="C17">
        <v>3</v>
      </c>
      <c r="E17" s="8">
        <f t="shared" si="0"/>
        <v>0.00663716814159292</v>
      </c>
      <c r="F17" s="3" t="str">
        <f t="shared" si="1"/>
        <v>Y</v>
      </c>
    </row>
    <row r="18" spans="1:6" ht="12.75">
      <c r="A18">
        <v>15</v>
      </c>
      <c r="B18">
        <v>338</v>
      </c>
      <c r="C18">
        <v>2</v>
      </c>
      <c r="E18" s="8">
        <f t="shared" si="0"/>
        <v>0.005917159763313609</v>
      </c>
      <c r="F18" s="3" t="str">
        <f t="shared" si="1"/>
        <v>Y</v>
      </c>
    </row>
    <row r="19" spans="1:6" ht="12.75">
      <c r="A19">
        <v>16</v>
      </c>
      <c r="B19">
        <v>168</v>
      </c>
      <c r="C19">
        <v>0</v>
      </c>
      <c r="E19" s="12">
        <f t="shared" si="0"/>
        <v>0</v>
      </c>
      <c r="F19" s="3" t="str">
        <f t="shared" si="1"/>
        <v>N</v>
      </c>
    </row>
    <row r="20" spans="1:6" ht="12.75">
      <c r="A20">
        <v>17</v>
      </c>
      <c r="B20">
        <v>242</v>
      </c>
      <c r="C20">
        <v>3</v>
      </c>
      <c r="E20" s="8">
        <f t="shared" si="0"/>
        <v>0.012396694214876033</v>
      </c>
      <c r="F20" s="3" t="str">
        <f t="shared" si="1"/>
        <v>Y</v>
      </c>
    </row>
    <row r="21" spans="1:6" ht="12.75">
      <c r="A21">
        <v>18</v>
      </c>
      <c r="B21">
        <v>185</v>
      </c>
      <c r="C21">
        <v>1</v>
      </c>
      <c r="E21" s="8">
        <f t="shared" si="0"/>
        <v>0.005405405405405406</v>
      </c>
      <c r="F21" s="3" t="str">
        <f t="shared" si="1"/>
        <v>Y</v>
      </c>
    </row>
    <row r="22" spans="1:6" ht="12.75">
      <c r="A22">
        <v>19</v>
      </c>
      <c r="B22">
        <v>116</v>
      </c>
      <c r="C22">
        <v>0</v>
      </c>
      <c r="E22" s="12">
        <f t="shared" si="0"/>
        <v>0</v>
      </c>
      <c r="F22" s="3" t="str">
        <f t="shared" si="1"/>
        <v>N</v>
      </c>
    </row>
    <row r="23" spans="1:6" ht="12.75">
      <c r="A23">
        <v>20</v>
      </c>
      <c r="B23">
        <v>69</v>
      </c>
      <c r="C23">
        <v>1</v>
      </c>
      <c r="E23" s="8">
        <f t="shared" si="0"/>
        <v>0.014492753623188406</v>
      </c>
      <c r="F23" s="3" t="str">
        <f t="shared" si="1"/>
        <v>Y</v>
      </c>
    </row>
    <row r="24" spans="1:6" ht="12.75">
      <c r="A24">
        <v>21</v>
      </c>
      <c r="B24">
        <v>193</v>
      </c>
      <c r="C24">
        <v>1</v>
      </c>
      <c r="E24" s="8">
        <f t="shared" si="0"/>
        <v>0.0051813471502590676</v>
      </c>
      <c r="F24" s="3" t="str">
        <f t="shared" si="1"/>
        <v>Y</v>
      </c>
    </row>
    <row r="25" spans="1:6" ht="12.75">
      <c r="A25">
        <v>22</v>
      </c>
      <c r="B25">
        <v>82</v>
      </c>
      <c r="C25">
        <v>1</v>
      </c>
      <c r="E25" s="8">
        <f t="shared" si="0"/>
        <v>0.012195121951219513</v>
      </c>
      <c r="F25" s="3" t="str">
        <f t="shared" si="1"/>
        <v>Y</v>
      </c>
    </row>
    <row r="26" spans="1:6" ht="12.75">
      <c r="A26">
        <v>23</v>
      </c>
      <c r="B26">
        <v>265</v>
      </c>
      <c r="C26">
        <v>1</v>
      </c>
      <c r="E26" s="8">
        <f t="shared" si="0"/>
        <v>0.0037735849056603774</v>
      </c>
      <c r="F26" s="3" t="str">
        <f t="shared" si="1"/>
        <v>Y</v>
      </c>
    </row>
    <row r="27" spans="1:6" ht="12.75">
      <c r="A27">
        <v>24</v>
      </c>
      <c r="B27">
        <v>171</v>
      </c>
      <c r="C27">
        <v>0</v>
      </c>
      <c r="E27" s="12">
        <f t="shared" si="0"/>
        <v>0</v>
      </c>
      <c r="F27" s="3" t="str">
        <f t="shared" si="1"/>
        <v>N</v>
      </c>
    </row>
    <row r="28" spans="1:6" ht="12.75">
      <c r="A28">
        <v>25</v>
      </c>
      <c r="B28">
        <v>1554</v>
      </c>
      <c r="C28">
        <v>7</v>
      </c>
      <c r="E28" s="8">
        <f t="shared" si="0"/>
        <v>0.0045045045045045045</v>
      </c>
      <c r="F28" s="3" t="str">
        <f t="shared" si="1"/>
        <v>Y</v>
      </c>
    </row>
    <row r="29" spans="1:6" ht="12.75">
      <c r="A29">
        <v>26</v>
      </c>
      <c r="B29">
        <v>1339</v>
      </c>
      <c r="C29">
        <v>4</v>
      </c>
      <c r="E29" s="8">
        <f t="shared" si="0"/>
        <v>0.002987303958177745</v>
      </c>
      <c r="F29" s="3" t="str">
        <f t="shared" si="1"/>
        <v>Y</v>
      </c>
    </row>
    <row r="30" spans="1:6" ht="12.75">
      <c r="A30">
        <v>27</v>
      </c>
      <c r="B30">
        <v>1167</v>
      </c>
      <c r="C30">
        <v>4</v>
      </c>
      <c r="E30" s="8">
        <f t="shared" si="0"/>
        <v>0.003427592116538132</v>
      </c>
      <c r="F30" s="3" t="str">
        <f t="shared" si="1"/>
        <v>Y</v>
      </c>
    </row>
    <row r="31" spans="1:6" ht="12.75">
      <c r="A31">
        <v>28</v>
      </c>
      <c r="B31">
        <v>621</v>
      </c>
      <c r="C31">
        <v>2</v>
      </c>
      <c r="E31" s="8">
        <f t="shared" si="0"/>
        <v>0.00322061191626409</v>
      </c>
      <c r="F31" s="3" t="str">
        <f t="shared" si="1"/>
        <v>Y</v>
      </c>
    </row>
    <row r="32" spans="1:6" ht="12.75">
      <c r="A32">
        <v>29</v>
      </c>
      <c r="B32">
        <v>1013</v>
      </c>
      <c r="C32">
        <v>1</v>
      </c>
      <c r="E32" s="8">
        <f t="shared" si="0"/>
        <v>0.0009871668311944718</v>
      </c>
      <c r="F32" s="3" t="str">
        <f t="shared" si="1"/>
        <v>N</v>
      </c>
    </row>
    <row r="33" spans="1:6" ht="12.75">
      <c r="A33">
        <v>30</v>
      </c>
      <c r="B33">
        <v>544</v>
      </c>
      <c r="C33">
        <v>1</v>
      </c>
      <c r="E33" s="8">
        <f t="shared" si="0"/>
        <v>0.001838235294117647</v>
      </c>
      <c r="F33" s="3" t="str">
        <f t="shared" si="1"/>
        <v>N</v>
      </c>
    </row>
    <row r="34" spans="1:6" ht="12.75">
      <c r="A34">
        <v>31</v>
      </c>
      <c r="B34">
        <v>731</v>
      </c>
      <c r="C34">
        <v>1</v>
      </c>
      <c r="E34" s="8">
        <f t="shared" si="0"/>
        <v>0.0013679890560875513</v>
      </c>
      <c r="F34" s="3" t="str">
        <f t="shared" si="1"/>
        <v>N</v>
      </c>
    </row>
    <row r="35" spans="1:6" ht="12.75">
      <c r="A35">
        <v>32</v>
      </c>
      <c r="B35">
        <v>326</v>
      </c>
      <c r="C35">
        <v>0</v>
      </c>
      <c r="E35" s="12">
        <f t="shared" si="0"/>
        <v>0</v>
      </c>
      <c r="F35" s="3" t="str">
        <f t="shared" si="1"/>
        <v>N</v>
      </c>
    </row>
    <row r="36" spans="1:6" ht="12.75">
      <c r="A36">
        <v>33</v>
      </c>
      <c r="B36">
        <v>772</v>
      </c>
      <c r="C36">
        <v>1</v>
      </c>
      <c r="E36" s="8">
        <f t="shared" si="0"/>
        <v>0.0012953367875647669</v>
      </c>
      <c r="F36" s="3" t="str">
        <f t="shared" si="1"/>
        <v>N</v>
      </c>
    </row>
    <row r="37" spans="1:6" ht="12.75">
      <c r="A37">
        <v>34</v>
      </c>
      <c r="B37">
        <v>335</v>
      </c>
      <c r="C37">
        <v>1</v>
      </c>
      <c r="E37" s="8">
        <f t="shared" si="0"/>
        <v>0.0029850746268656717</v>
      </c>
      <c r="F37" s="3" t="str">
        <f t="shared" si="1"/>
        <v>Y</v>
      </c>
    </row>
    <row r="38" spans="1:6" ht="12.75">
      <c r="A38">
        <v>35</v>
      </c>
      <c r="B38">
        <v>235</v>
      </c>
      <c r="C38">
        <v>0</v>
      </c>
      <c r="E38" s="12">
        <f t="shared" si="0"/>
        <v>0</v>
      </c>
      <c r="F38" s="3" t="str">
        <f t="shared" si="1"/>
        <v>N</v>
      </c>
    </row>
    <row r="39" spans="1:6" ht="12.75">
      <c r="A39">
        <v>36</v>
      </c>
      <c r="B39">
        <v>218</v>
      </c>
      <c r="C39">
        <v>0</v>
      </c>
      <c r="E39" s="12">
        <f t="shared" si="0"/>
        <v>0</v>
      </c>
      <c r="F39" s="3" t="str">
        <f t="shared" si="1"/>
        <v>N</v>
      </c>
    </row>
    <row r="40" spans="1:6" ht="12.75">
      <c r="A40">
        <v>37</v>
      </c>
      <c r="B40">
        <v>221</v>
      </c>
      <c r="C40">
        <v>0</v>
      </c>
      <c r="E40" s="12">
        <f t="shared" si="0"/>
        <v>0</v>
      </c>
      <c r="F40" s="3" t="str">
        <f t="shared" si="1"/>
        <v>N</v>
      </c>
    </row>
    <row r="41" spans="1:6" ht="12.75">
      <c r="A41">
        <v>38</v>
      </c>
      <c r="B41">
        <v>103</v>
      </c>
      <c r="C41">
        <v>1</v>
      </c>
      <c r="E41" s="8">
        <f t="shared" si="0"/>
        <v>0.009708737864077669</v>
      </c>
      <c r="F41" s="3" t="str">
        <f t="shared" si="1"/>
        <v>Y</v>
      </c>
    </row>
    <row r="42" spans="1:6" ht="12.75">
      <c r="A42">
        <v>39</v>
      </c>
      <c r="B42">
        <v>170</v>
      </c>
      <c r="C42">
        <v>0</v>
      </c>
      <c r="E42" s="12">
        <f t="shared" si="0"/>
        <v>0</v>
      </c>
      <c r="F42" s="3" t="str">
        <f t="shared" si="1"/>
        <v>N</v>
      </c>
    </row>
    <row r="43" spans="1:6" ht="12.75">
      <c r="A43">
        <v>40</v>
      </c>
      <c r="B43">
        <v>45</v>
      </c>
      <c r="C43">
        <v>0</v>
      </c>
      <c r="E43" s="12">
        <f t="shared" si="0"/>
        <v>0</v>
      </c>
      <c r="F43" s="3" t="str">
        <f t="shared" si="1"/>
        <v>N</v>
      </c>
    </row>
    <row r="44" spans="1:6" ht="12.75">
      <c r="A44">
        <v>41</v>
      </c>
      <c r="B44">
        <v>237</v>
      </c>
      <c r="C44">
        <v>0</v>
      </c>
      <c r="E44" s="12">
        <f t="shared" si="0"/>
        <v>0</v>
      </c>
      <c r="F44" s="3" t="str">
        <f t="shared" si="1"/>
        <v>N</v>
      </c>
    </row>
    <row r="45" spans="1:6" ht="12.75">
      <c r="A45">
        <v>42</v>
      </c>
      <c r="B45">
        <v>86</v>
      </c>
      <c r="C45">
        <v>0</v>
      </c>
      <c r="E45" s="12">
        <f t="shared" si="0"/>
        <v>0</v>
      </c>
      <c r="F45" s="3" t="str">
        <f t="shared" si="1"/>
        <v>N</v>
      </c>
    </row>
    <row r="46" spans="1:6" ht="12.75">
      <c r="A46">
        <v>43</v>
      </c>
      <c r="B46">
        <v>297</v>
      </c>
      <c r="C46">
        <v>1</v>
      </c>
      <c r="E46" s="8">
        <f t="shared" si="0"/>
        <v>0.003367003367003367</v>
      </c>
      <c r="F46" s="3" t="str">
        <f t="shared" si="1"/>
        <v>Y</v>
      </c>
    </row>
    <row r="47" spans="1:6" ht="12.75">
      <c r="A47">
        <v>44</v>
      </c>
      <c r="B47">
        <v>415</v>
      </c>
      <c r="C47">
        <v>0</v>
      </c>
      <c r="E47" s="12">
        <f t="shared" si="0"/>
        <v>0</v>
      </c>
      <c r="F47" s="3" t="str">
        <f t="shared" si="1"/>
        <v>N</v>
      </c>
    </row>
    <row r="48" spans="1:6" ht="12.75">
      <c r="A48">
        <v>45</v>
      </c>
      <c r="B48">
        <v>187</v>
      </c>
      <c r="C48">
        <v>0</v>
      </c>
      <c r="E48" s="12">
        <f t="shared" si="0"/>
        <v>0</v>
      </c>
      <c r="F48" s="3" t="str">
        <f t="shared" si="1"/>
        <v>N</v>
      </c>
    </row>
    <row r="49" spans="1:6" ht="12.75">
      <c r="A49">
        <v>46</v>
      </c>
      <c r="B49">
        <v>248</v>
      </c>
      <c r="C49">
        <v>0</v>
      </c>
      <c r="E49" s="12">
        <f t="shared" si="0"/>
        <v>0</v>
      </c>
      <c r="F49" s="3" t="str">
        <f t="shared" si="1"/>
        <v>N</v>
      </c>
    </row>
    <row r="50" spans="1:6" ht="12.75">
      <c r="A50">
        <v>47</v>
      </c>
      <c r="B50">
        <v>316</v>
      </c>
      <c r="C50">
        <v>1</v>
      </c>
      <c r="E50" s="8">
        <f t="shared" si="0"/>
        <v>0.0031645569620253164</v>
      </c>
      <c r="F50" s="3" t="str">
        <f t="shared" si="1"/>
        <v>Y</v>
      </c>
    </row>
    <row r="51" spans="1:6" ht="12.75">
      <c r="A51">
        <v>48</v>
      </c>
      <c r="B51">
        <v>374</v>
      </c>
      <c r="C51">
        <v>0</v>
      </c>
      <c r="E51" s="12">
        <f t="shared" si="0"/>
        <v>0</v>
      </c>
      <c r="F51" s="3" t="str">
        <f t="shared" si="1"/>
        <v>N</v>
      </c>
    </row>
    <row r="52" spans="1:6" ht="12.75">
      <c r="A52">
        <v>49</v>
      </c>
      <c r="B52">
        <v>229</v>
      </c>
      <c r="C52">
        <v>1</v>
      </c>
      <c r="E52" s="8">
        <f t="shared" si="0"/>
        <v>0.004366812227074236</v>
      </c>
      <c r="F52" s="3" t="str">
        <f t="shared" si="1"/>
        <v>Y</v>
      </c>
    </row>
    <row r="53" spans="1:6" ht="12.75">
      <c r="A53">
        <v>50</v>
      </c>
      <c r="B53">
        <v>278</v>
      </c>
      <c r="C53">
        <v>0</v>
      </c>
      <c r="E53" s="12">
        <f t="shared" si="0"/>
        <v>0</v>
      </c>
      <c r="F53" s="3" t="str">
        <f t="shared" si="1"/>
        <v>N</v>
      </c>
    </row>
    <row r="54" spans="1:6" ht="12.75">
      <c r="A54">
        <v>51</v>
      </c>
      <c r="B54">
        <v>309</v>
      </c>
      <c r="C54">
        <v>0</v>
      </c>
      <c r="E54" s="12">
        <f t="shared" si="0"/>
        <v>0</v>
      </c>
      <c r="F54" s="3" t="str">
        <f t="shared" si="1"/>
        <v>N</v>
      </c>
    </row>
    <row r="55" spans="1:6" ht="12.75">
      <c r="A55">
        <v>52</v>
      </c>
      <c r="B55">
        <v>376</v>
      </c>
      <c r="C55">
        <v>0</v>
      </c>
      <c r="E55" s="12">
        <f t="shared" si="0"/>
        <v>0</v>
      </c>
      <c r="F55" s="3" t="str">
        <f t="shared" si="1"/>
        <v>N</v>
      </c>
    </row>
    <row r="56" spans="1:6" ht="12.75">
      <c r="A56">
        <v>53</v>
      </c>
      <c r="B56">
        <v>454</v>
      </c>
      <c r="C56">
        <v>0</v>
      </c>
      <c r="E56" s="12">
        <f t="shared" si="0"/>
        <v>0</v>
      </c>
      <c r="F56" s="3" t="str">
        <f t="shared" si="1"/>
        <v>N</v>
      </c>
    </row>
    <row r="57" spans="1:6" ht="12.75">
      <c r="A57">
        <v>54</v>
      </c>
      <c r="B57">
        <v>549</v>
      </c>
      <c r="C57">
        <v>5</v>
      </c>
      <c r="E57" s="8">
        <f t="shared" si="0"/>
        <v>0.009107468123861567</v>
      </c>
      <c r="F57" s="3" t="str">
        <f t="shared" si="1"/>
        <v>Y</v>
      </c>
    </row>
    <row r="58" spans="1:6" ht="12.75">
      <c r="A58">
        <v>55</v>
      </c>
      <c r="B58">
        <v>399</v>
      </c>
      <c r="C58">
        <v>3</v>
      </c>
      <c r="E58" s="8">
        <f t="shared" si="0"/>
        <v>0.007518796992481203</v>
      </c>
      <c r="F58" s="3" t="str">
        <f t="shared" si="1"/>
        <v>Y</v>
      </c>
    </row>
    <row r="59" spans="1:6" ht="12.75">
      <c r="A59">
        <v>56</v>
      </c>
      <c r="B59">
        <v>168</v>
      </c>
      <c r="C59">
        <v>0</v>
      </c>
      <c r="E59" s="12">
        <f t="shared" si="0"/>
        <v>0</v>
      </c>
      <c r="F59" s="3" t="str">
        <f t="shared" si="1"/>
        <v>N</v>
      </c>
    </row>
    <row r="60" spans="1:6" ht="12.75">
      <c r="A60">
        <v>57</v>
      </c>
      <c r="B60">
        <v>651</v>
      </c>
      <c r="C60">
        <v>2</v>
      </c>
      <c r="E60" s="8">
        <f t="shared" si="0"/>
        <v>0.0030721966205837174</v>
      </c>
      <c r="F60" s="3" t="str">
        <f t="shared" si="1"/>
        <v>Y</v>
      </c>
    </row>
    <row r="61" spans="1:6" ht="12.75">
      <c r="A61">
        <v>58</v>
      </c>
      <c r="B61">
        <v>307</v>
      </c>
      <c r="C61">
        <v>2</v>
      </c>
      <c r="E61" s="8">
        <f t="shared" si="0"/>
        <v>0.006514657980456026</v>
      </c>
      <c r="F61" s="3" t="str">
        <f t="shared" si="1"/>
        <v>Y</v>
      </c>
    </row>
    <row r="62" spans="1:6" ht="12.75">
      <c r="A62">
        <v>59</v>
      </c>
      <c r="B62">
        <v>221</v>
      </c>
      <c r="C62">
        <v>0</v>
      </c>
      <c r="E62" s="12">
        <f t="shared" si="0"/>
        <v>0</v>
      </c>
      <c r="F62" s="3" t="str">
        <f t="shared" si="1"/>
        <v>N</v>
      </c>
    </row>
    <row r="63" spans="1:6" ht="12.75">
      <c r="A63">
        <v>60</v>
      </c>
      <c r="B63">
        <v>179</v>
      </c>
      <c r="C63">
        <v>0</v>
      </c>
      <c r="E63" s="12">
        <f t="shared" si="0"/>
        <v>0</v>
      </c>
      <c r="F63" s="3" t="str">
        <f t="shared" si="1"/>
        <v>N</v>
      </c>
    </row>
    <row r="64" spans="1:6" ht="12.75">
      <c r="A64">
        <v>61</v>
      </c>
      <c r="B64">
        <v>247</v>
      </c>
      <c r="C64">
        <v>0</v>
      </c>
      <c r="E64" s="12">
        <f t="shared" si="0"/>
        <v>0</v>
      </c>
      <c r="F64" s="3" t="str">
        <f t="shared" si="1"/>
        <v>N</v>
      </c>
    </row>
    <row r="65" spans="1:6" ht="12.75">
      <c r="A65">
        <v>62</v>
      </c>
      <c r="B65">
        <v>65</v>
      </c>
      <c r="C65">
        <v>0</v>
      </c>
      <c r="E65" s="12">
        <f t="shared" si="0"/>
        <v>0</v>
      </c>
      <c r="F65" s="3" t="str">
        <f t="shared" si="1"/>
        <v>N</v>
      </c>
    </row>
    <row r="66" spans="1:6" ht="12.75">
      <c r="A66">
        <v>63</v>
      </c>
      <c r="B66">
        <v>594</v>
      </c>
      <c r="C66">
        <v>1</v>
      </c>
      <c r="E66" s="8">
        <f t="shared" si="0"/>
        <v>0.0016835016835016834</v>
      </c>
      <c r="F66" s="3" t="str">
        <f t="shared" si="1"/>
        <v>N</v>
      </c>
    </row>
    <row r="67" spans="1:6" ht="12.75">
      <c r="A67">
        <v>64</v>
      </c>
      <c r="B67">
        <v>149</v>
      </c>
      <c r="C67">
        <v>0</v>
      </c>
      <c r="E67" s="12">
        <f t="shared" si="0"/>
        <v>0</v>
      </c>
      <c r="F67" s="3" t="str">
        <f t="shared" si="1"/>
        <v>N</v>
      </c>
    </row>
    <row r="68" spans="1:6" ht="12.75">
      <c r="A68">
        <v>65</v>
      </c>
      <c r="B68">
        <v>268</v>
      </c>
      <c r="C68">
        <v>0</v>
      </c>
      <c r="E68" s="12">
        <f t="shared" si="0"/>
        <v>0</v>
      </c>
      <c r="F68" s="3" t="str">
        <f t="shared" si="1"/>
        <v>N</v>
      </c>
    </row>
    <row r="69" spans="1:6" ht="12.75">
      <c r="A69">
        <v>66</v>
      </c>
      <c r="B69">
        <v>51</v>
      </c>
      <c r="C69">
        <v>0</v>
      </c>
      <c r="E69" s="12">
        <f aca="true" t="shared" si="2" ref="E69:E129">C69/B69</f>
        <v>0</v>
      </c>
      <c r="F69" s="3" t="str">
        <f aca="true" t="shared" si="3" ref="F69:F129">IF(E69&gt;=F$1,"Y","N")</f>
        <v>N</v>
      </c>
    </row>
    <row r="70" spans="1:6" ht="12.75">
      <c r="A70">
        <v>67</v>
      </c>
      <c r="B70">
        <v>981</v>
      </c>
      <c r="C70">
        <v>2</v>
      </c>
      <c r="E70" s="8">
        <f t="shared" si="2"/>
        <v>0.0020387359836901123</v>
      </c>
      <c r="F70" s="3" t="str">
        <f t="shared" si="3"/>
        <v>N</v>
      </c>
    </row>
    <row r="71" spans="1:6" ht="12.75">
      <c r="A71">
        <v>68</v>
      </c>
      <c r="B71">
        <v>263</v>
      </c>
      <c r="C71">
        <v>0</v>
      </c>
      <c r="E71" s="12">
        <f t="shared" si="2"/>
        <v>0</v>
      </c>
      <c r="F71" s="3" t="str">
        <f t="shared" si="3"/>
        <v>N</v>
      </c>
    </row>
    <row r="72" spans="1:6" ht="12.75">
      <c r="A72">
        <v>69</v>
      </c>
      <c r="B72">
        <v>1056</v>
      </c>
      <c r="C72">
        <v>0</v>
      </c>
      <c r="E72" s="12">
        <f t="shared" si="2"/>
        <v>0</v>
      </c>
      <c r="F72" s="3" t="str">
        <f t="shared" si="3"/>
        <v>N</v>
      </c>
    </row>
    <row r="73" spans="1:6" ht="12.75">
      <c r="A73">
        <v>70</v>
      </c>
      <c r="B73">
        <v>291</v>
      </c>
      <c r="C73">
        <v>0</v>
      </c>
      <c r="E73" s="12">
        <f t="shared" si="2"/>
        <v>0</v>
      </c>
      <c r="F73" s="3" t="str">
        <f t="shared" si="3"/>
        <v>N</v>
      </c>
    </row>
    <row r="74" spans="1:6" ht="12.75">
      <c r="A74">
        <v>71</v>
      </c>
      <c r="B74">
        <v>594</v>
      </c>
      <c r="C74">
        <v>1</v>
      </c>
      <c r="E74" s="8">
        <f t="shared" si="2"/>
        <v>0.0016835016835016834</v>
      </c>
      <c r="F74" s="3" t="str">
        <f t="shared" si="3"/>
        <v>N</v>
      </c>
    </row>
    <row r="75" spans="1:6" ht="12.75">
      <c r="A75">
        <v>72</v>
      </c>
      <c r="B75">
        <v>180</v>
      </c>
      <c r="C75">
        <v>0</v>
      </c>
      <c r="E75" s="12">
        <f t="shared" si="2"/>
        <v>0</v>
      </c>
      <c r="F75" s="3" t="str">
        <f t="shared" si="3"/>
        <v>N</v>
      </c>
    </row>
    <row r="76" spans="1:6" ht="12.75">
      <c r="A76">
        <v>73</v>
      </c>
      <c r="B76">
        <v>95</v>
      </c>
      <c r="C76">
        <v>0</v>
      </c>
      <c r="E76" s="12">
        <f t="shared" si="2"/>
        <v>0</v>
      </c>
      <c r="F76" s="3" t="str">
        <f t="shared" si="3"/>
        <v>N</v>
      </c>
    </row>
    <row r="77" spans="1:6" ht="12.75">
      <c r="A77">
        <v>74</v>
      </c>
      <c r="B77">
        <v>227</v>
      </c>
      <c r="C77">
        <v>0</v>
      </c>
      <c r="E77" s="12">
        <f t="shared" si="2"/>
        <v>0</v>
      </c>
      <c r="F77" s="3" t="str">
        <f t="shared" si="3"/>
        <v>N</v>
      </c>
    </row>
    <row r="78" spans="1:6" ht="12.75">
      <c r="A78">
        <v>75</v>
      </c>
      <c r="B78">
        <v>360</v>
      </c>
      <c r="C78">
        <v>1</v>
      </c>
      <c r="E78" s="8">
        <f t="shared" si="2"/>
        <v>0.002777777777777778</v>
      </c>
      <c r="F78" s="3" t="str">
        <f t="shared" si="3"/>
        <v>Y</v>
      </c>
    </row>
    <row r="79" spans="1:6" ht="12.75">
      <c r="A79">
        <v>76</v>
      </c>
      <c r="B79">
        <v>538</v>
      </c>
      <c r="C79">
        <v>2</v>
      </c>
      <c r="E79" s="8">
        <f t="shared" si="2"/>
        <v>0.0037174721189591076</v>
      </c>
      <c r="F79" s="3" t="str">
        <f t="shared" si="3"/>
        <v>Y</v>
      </c>
    </row>
    <row r="80" spans="1:6" ht="12.75">
      <c r="A80">
        <v>77</v>
      </c>
      <c r="B80">
        <v>730</v>
      </c>
      <c r="C80">
        <v>1</v>
      </c>
      <c r="E80" s="8">
        <f t="shared" si="2"/>
        <v>0.0013698630136986301</v>
      </c>
      <c r="F80" s="3" t="str">
        <f t="shared" si="3"/>
        <v>N</v>
      </c>
    </row>
    <row r="81" spans="1:6" ht="12.75">
      <c r="A81">
        <v>78</v>
      </c>
      <c r="B81">
        <v>697</v>
      </c>
      <c r="C81">
        <v>0</v>
      </c>
      <c r="E81" s="12">
        <f t="shared" si="2"/>
        <v>0</v>
      </c>
      <c r="F81" s="3" t="str">
        <f t="shared" si="3"/>
        <v>N</v>
      </c>
    </row>
    <row r="82" spans="1:6" ht="12.75">
      <c r="A82">
        <v>79</v>
      </c>
      <c r="B82">
        <v>179</v>
      </c>
      <c r="C82">
        <v>1</v>
      </c>
      <c r="E82" s="8">
        <f t="shared" si="2"/>
        <v>0.00558659217877095</v>
      </c>
      <c r="F82" s="3" t="str">
        <f t="shared" si="3"/>
        <v>Y</v>
      </c>
    </row>
    <row r="83" spans="1:6" ht="12.75">
      <c r="A83">
        <v>80</v>
      </c>
      <c r="B83">
        <v>138</v>
      </c>
      <c r="C83">
        <v>2</v>
      </c>
      <c r="E83" s="8">
        <f t="shared" si="2"/>
        <v>0.014492753623188406</v>
      </c>
      <c r="F83" s="3" t="str">
        <f t="shared" si="3"/>
        <v>Y</v>
      </c>
    </row>
    <row r="84" spans="1:6" ht="12.75">
      <c r="A84">
        <v>81</v>
      </c>
      <c r="B84">
        <v>178</v>
      </c>
      <c r="C84">
        <v>0</v>
      </c>
      <c r="E84" s="12">
        <f t="shared" si="2"/>
        <v>0</v>
      </c>
      <c r="F84" s="3" t="str">
        <f t="shared" si="3"/>
        <v>N</v>
      </c>
    </row>
    <row r="85" spans="1:6" ht="12.75">
      <c r="A85">
        <v>82</v>
      </c>
      <c r="B85">
        <v>393</v>
      </c>
      <c r="C85">
        <v>1</v>
      </c>
      <c r="E85" s="8">
        <f t="shared" si="2"/>
        <v>0.002544529262086514</v>
      </c>
      <c r="F85" s="3" t="str">
        <f t="shared" si="3"/>
        <v>Y</v>
      </c>
    </row>
    <row r="86" spans="1:6" ht="12.75">
      <c r="A86">
        <v>83</v>
      </c>
      <c r="B86">
        <v>351</v>
      </c>
      <c r="C86">
        <v>3</v>
      </c>
      <c r="E86" s="8">
        <f t="shared" si="2"/>
        <v>0.008547008547008548</v>
      </c>
      <c r="F86" s="3" t="str">
        <f t="shared" si="3"/>
        <v>Y</v>
      </c>
    </row>
    <row r="87" spans="1:6" ht="12.75">
      <c r="A87">
        <v>84</v>
      </c>
      <c r="B87">
        <v>849</v>
      </c>
      <c r="C87">
        <v>3</v>
      </c>
      <c r="E87" s="8">
        <f t="shared" si="2"/>
        <v>0.0035335689045936395</v>
      </c>
      <c r="F87" s="3" t="str">
        <f t="shared" si="3"/>
        <v>Y</v>
      </c>
    </row>
    <row r="88" spans="1:6" ht="12.75">
      <c r="A88">
        <v>85</v>
      </c>
      <c r="B88">
        <v>764</v>
      </c>
      <c r="C88">
        <v>3</v>
      </c>
      <c r="E88" s="8">
        <f t="shared" si="2"/>
        <v>0.003926701570680628</v>
      </c>
      <c r="F88" s="3" t="str">
        <f t="shared" si="3"/>
        <v>Y</v>
      </c>
    </row>
    <row r="89" spans="1:6" ht="12.75">
      <c r="A89">
        <v>86</v>
      </c>
      <c r="B89">
        <v>1268</v>
      </c>
      <c r="C89">
        <v>2</v>
      </c>
      <c r="E89" s="8">
        <f t="shared" si="2"/>
        <v>0.0015772870662460567</v>
      </c>
      <c r="F89" s="3" t="str">
        <f t="shared" si="3"/>
        <v>N</v>
      </c>
    </row>
    <row r="90" spans="1:6" ht="12.75">
      <c r="A90">
        <v>87</v>
      </c>
      <c r="B90">
        <v>275</v>
      </c>
      <c r="C90">
        <v>0</v>
      </c>
      <c r="E90" s="12">
        <f t="shared" si="2"/>
        <v>0</v>
      </c>
      <c r="F90" s="3" t="str">
        <f t="shared" si="3"/>
        <v>N</v>
      </c>
    </row>
    <row r="91" spans="1:6" ht="12.75">
      <c r="A91">
        <v>88</v>
      </c>
      <c r="B91">
        <v>299</v>
      </c>
      <c r="C91">
        <v>1</v>
      </c>
      <c r="E91" s="8">
        <f t="shared" si="2"/>
        <v>0.0033444816053511705</v>
      </c>
      <c r="F91" s="3" t="str">
        <f t="shared" si="3"/>
        <v>Y</v>
      </c>
    </row>
    <row r="92" spans="1:6" ht="12.75">
      <c r="A92">
        <v>89</v>
      </c>
      <c r="B92">
        <v>220</v>
      </c>
      <c r="C92">
        <v>0</v>
      </c>
      <c r="E92" s="12">
        <f t="shared" si="2"/>
        <v>0</v>
      </c>
      <c r="F92" s="3" t="str">
        <f t="shared" si="3"/>
        <v>N</v>
      </c>
    </row>
    <row r="93" spans="1:6" ht="12.75">
      <c r="A93">
        <v>90</v>
      </c>
      <c r="B93">
        <v>402</v>
      </c>
      <c r="C93">
        <v>1</v>
      </c>
      <c r="E93" s="8">
        <f t="shared" si="2"/>
        <v>0.0024875621890547263</v>
      </c>
      <c r="F93" s="3" t="str">
        <f t="shared" si="3"/>
        <v>Y</v>
      </c>
    </row>
    <row r="94" spans="1:6" ht="12.75">
      <c r="A94">
        <v>91</v>
      </c>
      <c r="B94">
        <v>96</v>
      </c>
      <c r="C94">
        <v>1</v>
      </c>
      <c r="E94" s="8">
        <f t="shared" si="2"/>
        <v>0.010416666666666666</v>
      </c>
      <c r="F94" s="3" t="str">
        <f t="shared" si="3"/>
        <v>Y</v>
      </c>
    </row>
    <row r="95" spans="1:6" ht="12.75">
      <c r="A95">
        <v>92</v>
      </c>
      <c r="B95">
        <v>271</v>
      </c>
      <c r="C95">
        <v>1</v>
      </c>
      <c r="E95" s="8">
        <f t="shared" si="2"/>
        <v>0.0036900369003690036</v>
      </c>
      <c r="F95" s="3" t="str">
        <f t="shared" si="3"/>
        <v>Y</v>
      </c>
    </row>
    <row r="96" spans="1:6" ht="12.75">
      <c r="A96">
        <v>93</v>
      </c>
      <c r="B96">
        <v>142</v>
      </c>
      <c r="C96">
        <v>0</v>
      </c>
      <c r="E96" s="12">
        <f t="shared" si="2"/>
        <v>0</v>
      </c>
      <c r="F96" s="3" t="str">
        <f t="shared" si="3"/>
        <v>N</v>
      </c>
    </row>
    <row r="97" spans="1:6" ht="12.75">
      <c r="A97">
        <v>94</v>
      </c>
      <c r="B97">
        <v>246</v>
      </c>
      <c r="C97">
        <v>0</v>
      </c>
      <c r="E97" s="12">
        <f t="shared" si="2"/>
        <v>0</v>
      </c>
      <c r="F97" s="3" t="str">
        <f t="shared" si="3"/>
        <v>N</v>
      </c>
    </row>
    <row r="98" spans="1:6" ht="12.75">
      <c r="A98">
        <v>95</v>
      </c>
      <c r="B98">
        <v>456</v>
      </c>
      <c r="C98">
        <v>1</v>
      </c>
      <c r="E98" s="8">
        <f t="shared" si="2"/>
        <v>0.0021929824561403508</v>
      </c>
      <c r="F98" s="3" t="str">
        <f t="shared" si="3"/>
        <v>Y</v>
      </c>
    </row>
    <row r="99" spans="1:6" ht="12.75">
      <c r="A99">
        <v>96</v>
      </c>
      <c r="B99">
        <v>403</v>
      </c>
      <c r="C99">
        <v>2</v>
      </c>
      <c r="E99" s="8">
        <f t="shared" si="2"/>
        <v>0.004962779156327543</v>
      </c>
      <c r="F99" s="3" t="str">
        <f t="shared" si="3"/>
        <v>Y</v>
      </c>
    </row>
    <row r="100" spans="1:6" ht="12.75">
      <c r="A100">
        <v>97</v>
      </c>
      <c r="B100">
        <v>128</v>
      </c>
      <c r="C100">
        <v>1</v>
      </c>
      <c r="E100" s="8">
        <f t="shared" si="2"/>
        <v>0.0078125</v>
      </c>
      <c r="F100" s="3" t="str">
        <f t="shared" si="3"/>
        <v>Y</v>
      </c>
    </row>
    <row r="101" spans="1:6" ht="12.75">
      <c r="A101">
        <v>98</v>
      </c>
      <c r="B101">
        <v>370</v>
      </c>
      <c r="C101">
        <v>2</v>
      </c>
      <c r="E101" s="8">
        <f t="shared" si="2"/>
        <v>0.005405405405405406</v>
      </c>
      <c r="F101" s="3" t="str">
        <f t="shared" si="3"/>
        <v>Y</v>
      </c>
    </row>
    <row r="102" spans="1:6" ht="12.75">
      <c r="A102">
        <v>99</v>
      </c>
      <c r="B102">
        <v>128</v>
      </c>
      <c r="C102">
        <v>0</v>
      </c>
      <c r="E102" s="12">
        <f t="shared" si="2"/>
        <v>0</v>
      </c>
      <c r="F102" s="3" t="str">
        <f t="shared" si="3"/>
        <v>N</v>
      </c>
    </row>
    <row r="103" spans="1:6" ht="12.75">
      <c r="A103">
        <v>100</v>
      </c>
      <c r="B103">
        <v>386</v>
      </c>
      <c r="C103">
        <v>0</v>
      </c>
      <c r="E103" s="12">
        <f t="shared" si="2"/>
        <v>0</v>
      </c>
      <c r="F103" s="3" t="str">
        <f t="shared" si="3"/>
        <v>N</v>
      </c>
    </row>
    <row r="104" spans="1:6" ht="12.75">
      <c r="A104">
        <v>101</v>
      </c>
      <c r="B104">
        <v>380</v>
      </c>
      <c r="C104">
        <v>0</v>
      </c>
      <c r="E104" s="12">
        <f t="shared" si="2"/>
        <v>0</v>
      </c>
      <c r="F104" s="3" t="str">
        <f t="shared" si="3"/>
        <v>N</v>
      </c>
    </row>
    <row r="105" spans="1:6" ht="12.75">
      <c r="A105">
        <v>102</v>
      </c>
      <c r="B105">
        <v>611</v>
      </c>
      <c r="C105">
        <v>0</v>
      </c>
      <c r="E105" s="12">
        <f t="shared" si="2"/>
        <v>0</v>
      </c>
      <c r="F105" s="3" t="str">
        <f t="shared" si="3"/>
        <v>N</v>
      </c>
    </row>
    <row r="106" spans="1:6" ht="12.75">
      <c r="A106">
        <v>103</v>
      </c>
      <c r="B106">
        <v>376</v>
      </c>
      <c r="C106">
        <v>1</v>
      </c>
      <c r="E106" s="8">
        <f t="shared" si="2"/>
        <v>0.0026595744680851063</v>
      </c>
      <c r="F106" s="3" t="str">
        <f t="shared" si="3"/>
        <v>Y</v>
      </c>
    </row>
    <row r="107" spans="1:6" ht="12.75">
      <c r="A107">
        <v>104</v>
      </c>
      <c r="B107">
        <v>504</v>
      </c>
      <c r="C107">
        <v>1</v>
      </c>
      <c r="E107" s="8">
        <f t="shared" si="2"/>
        <v>0.001984126984126984</v>
      </c>
      <c r="F107" s="3" t="str">
        <f t="shared" si="3"/>
        <v>N</v>
      </c>
    </row>
    <row r="108" spans="1:6" ht="12.75">
      <c r="A108">
        <v>105</v>
      </c>
      <c r="B108">
        <v>286</v>
      </c>
      <c r="C108">
        <v>0</v>
      </c>
      <c r="E108" s="12">
        <f t="shared" si="2"/>
        <v>0</v>
      </c>
      <c r="F108" s="3" t="str">
        <f t="shared" si="3"/>
        <v>N</v>
      </c>
    </row>
    <row r="109" spans="1:6" ht="12.75">
      <c r="A109">
        <v>106</v>
      </c>
      <c r="B109">
        <v>729</v>
      </c>
      <c r="C109">
        <v>0</v>
      </c>
      <c r="E109" s="12">
        <f t="shared" si="2"/>
        <v>0</v>
      </c>
      <c r="F109" s="3" t="str">
        <f t="shared" si="3"/>
        <v>N</v>
      </c>
    </row>
    <row r="110" spans="1:6" ht="12.75">
      <c r="A110">
        <v>107</v>
      </c>
      <c r="B110">
        <v>279</v>
      </c>
      <c r="C110">
        <v>0</v>
      </c>
      <c r="E110" s="12">
        <f t="shared" si="2"/>
        <v>0</v>
      </c>
      <c r="F110" s="3" t="str">
        <f t="shared" si="3"/>
        <v>N</v>
      </c>
    </row>
    <row r="111" spans="1:6" ht="12.75">
      <c r="A111">
        <v>108</v>
      </c>
      <c r="B111">
        <v>472</v>
      </c>
      <c r="C111">
        <v>0</v>
      </c>
      <c r="E111" s="12">
        <f t="shared" si="2"/>
        <v>0</v>
      </c>
      <c r="F111" s="3" t="str">
        <f t="shared" si="3"/>
        <v>N</v>
      </c>
    </row>
    <row r="112" spans="1:6" ht="12.75">
      <c r="A112">
        <v>109</v>
      </c>
      <c r="B112">
        <v>346</v>
      </c>
      <c r="C112">
        <v>0</v>
      </c>
      <c r="E112" s="12">
        <f t="shared" si="2"/>
        <v>0</v>
      </c>
      <c r="F112" s="3" t="str">
        <f t="shared" si="3"/>
        <v>N</v>
      </c>
    </row>
    <row r="113" spans="1:6" ht="12.75">
      <c r="A113">
        <v>110</v>
      </c>
      <c r="B113">
        <v>461</v>
      </c>
      <c r="C113">
        <v>0</v>
      </c>
      <c r="E113" s="12">
        <f t="shared" si="2"/>
        <v>0</v>
      </c>
      <c r="F113" s="3" t="str">
        <f t="shared" si="3"/>
        <v>N</v>
      </c>
    </row>
    <row r="114" spans="1:6" ht="12.75">
      <c r="A114">
        <v>111</v>
      </c>
      <c r="B114">
        <v>139</v>
      </c>
      <c r="C114">
        <v>0</v>
      </c>
      <c r="E114" s="12">
        <f t="shared" si="2"/>
        <v>0</v>
      </c>
      <c r="F114" s="3" t="str">
        <f t="shared" si="3"/>
        <v>N</v>
      </c>
    </row>
    <row r="115" spans="1:6" ht="12.75">
      <c r="A115">
        <v>112</v>
      </c>
      <c r="B115">
        <v>283</v>
      </c>
      <c r="C115">
        <v>0</v>
      </c>
      <c r="E115" s="12">
        <f t="shared" si="2"/>
        <v>0</v>
      </c>
      <c r="F115" s="3" t="str">
        <f t="shared" si="3"/>
        <v>N</v>
      </c>
    </row>
    <row r="116" spans="1:6" ht="12.75">
      <c r="A116">
        <v>113</v>
      </c>
      <c r="B116">
        <v>244</v>
      </c>
      <c r="C116">
        <v>0</v>
      </c>
      <c r="E116" s="12">
        <f t="shared" si="2"/>
        <v>0</v>
      </c>
      <c r="F116" s="3" t="str">
        <f t="shared" si="3"/>
        <v>N</v>
      </c>
    </row>
    <row r="117" spans="1:6" ht="12.75">
      <c r="A117">
        <v>114</v>
      </c>
      <c r="B117">
        <v>353</v>
      </c>
      <c r="C117">
        <v>1</v>
      </c>
      <c r="E117" s="8">
        <f t="shared" si="2"/>
        <v>0.0028328611898017</v>
      </c>
      <c r="F117" s="3" t="str">
        <f t="shared" si="3"/>
        <v>Y</v>
      </c>
    </row>
    <row r="118" spans="1:6" ht="12.75">
      <c r="A118">
        <v>115</v>
      </c>
      <c r="B118">
        <v>98</v>
      </c>
      <c r="C118">
        <v>0</v>
      </c>
      <c r="E118" s="12">
        <f t="shared" si="2"/>
        <v>0</v>
      </c>
      <c r="F118" s="3" t="str">
        <f t="shared" si="3"/>
        <v>N</v>
      </c>
    </row>
    <row r="119" spans="1:6" ht="12.75">
      <c r="A119">
        <v>116</v>
      </c>
      <c r="B119">
        <v>89</v>
      </c>
      <c r="C119">
        <v>1</v>
      </c>
      <c r="E119" s="8">
        <f t="shared" si="2"/>
        <v>0.011235955056179775</v>
      </c>
      <c r="F119" s="3" t="str">
        <f t="shared" si="3"/>
        <v>Y</v>
      </c>
    </row>
    <row r="120" spans="1:6" ht="12.75">
      <c r="A120">
        <v>117</v>
      </c>
      <c r="B120">
        <v>280</v>
      </c>
      <c r="C120">
        <v>0</v>
      </c>
      <c r="E120" s="12">
        <f t="shared" si="2"/>
        <v>0</v>
      </c>
      <c r="F120" s="3" t="str">
        <f t="shared" si="3"/>
        <v>N</v>
      </c>
    </row>
    <row r="121" spans="1:6" ht="12.75">
      <c r="A121">
        <v>118</v>
      </c>
      <c r="B121">
        <v>119</v>
      </c>
      <c r="C121">
        <v>0</v>
      </c>
      <c r="E121" s="12">
        <f t="shared" si="2"/>
        <v>0</v>
      </c>
      <c r="F121" s="3" t="str">
        <f t="shared" si="3"/>
        <v>N</v>
      </c>
    </row>
    <row r="122" spans="1:6" ht="12.75">
      <c r="A122">
        <v>119</v>
      </c>
      <c r="B122">
        <v>909</v>
      </c>
      <c r="C122">
        <v>1</v>
      </c>
      <c r="E122" s="8">
        <f t="shared" si="2"/>
        <v>0.0011001100110011</v>
      </c>
      <c r="F122" s="3" t="str">
        <f t="shared" si="3"/>
        <v>N</v>
      </c>
    </row>
    <row r="123" spans="1:6" ht="12.75">
      <c r="A123">
        <v>120</v>
      </c>
      <c r="B123">
        <v>543</v>
      </c>
      <c r="C123">
        <v>1</v>
      </c>
      <c r="E123" s="8">
        <f t="shared" si="2"/>
        <v>0.001841620626151013</v>
      </c>
      <c r="F123" s="3" t="str">
        <f t="shared" si="3"/>
        <v>N</v>
      </c>
    </row>
    <row r="124" spans="1:6" ht="12.75">
      <c r="A124">
        <v>121</v>
      </c>
      <c r="B124">
        <v>602</v>
      </c>
      <c r="C124">
        <v>0</v>
      </c>
      <c r="E124" s="12">
        <f t="shared" si="2"/>
        <v>0</v>
      </c>
      <c r="F124" s="3" t="str">
        <f t="shared" si="3"/>
        <v>N</v>
      </c>
    </row>
    <row r="125" spans="1:6" ht="12.75">
      <c r="A125">
        <v>122</v>
      </c>
      <c r="B125">
        <v>646</v>
      </c>
      <c r="C125">
        <v>0</v>
      </c>
      <c r="E125" s="12">
        <f t="shared" si="2"/>
        <v>0</v>
      </c>
      <c r="F125" s="3" t="str">
        <f t="shared" si="3"/>
        <v>N</v>
      </c>
    </row>
    <row r="126" spans="1:6" ht="12.75">
      <c r="A126">
        <v>123</v>
      </c>
      <c r="B126">
        <v>253</v>
      </c>
      <c r="C126">
        <v>1</v>
      </c>
      <c r="E126" s="8">
        <f t="shared" si="2"/>
        <v>0.003952569169960474</v>
      </c>
      <c r="F126" s="3" t="str">
        <f t="shared" si="3"/>
        <v>Y</v>
      </c>
    </row>
    <row r="127" spans="1:6" ht="12.75">
      <c r="A127">
        <v>124</v>
      </c>
      <c r="B127">
        <v>255</v>
      </c>
      <c r="C127">
        <v>0</v>
      </c>
      <c r="E127" s="12">
        <f t="shared" si="2"/>
        <v>0</v>
      </c>
      <c r="F127" s="3" t="str">
        <f t="shared" si="3"/>
        <v>N</v>
      </c>
    </row>
    <row r="128" spans="1:6" ht="12.75">
      <c r="A128">
        <v>125</v>
      </c>
      <c r="B128">
        <v>383</v>
      </c>
      <c r="C128">
        <v>0</v>
      </c>
      <c r="E128" s="12">
        <f t="shared" si="2"/>
        <v>0</v>
      </c>
      <c r="F128" s="3" t="str">
        <f t="shared" si="3"/>
        <v>N</v>
      </c>
    </row>
    <row r="129" spans="1:6" ht="12.75">
      <c r="A129">
        <v>126</v>
      </c>
      <c r="B129">
        <v>404</v>
      </c>
      <c r="C129">
        <v>0</v>
      </c>
      <c r="E129" s="12">
        <f t="shared" si="2"/>
        <v>0</v>
      </c>
      <c r="F129" s="3" t="str">
        <f t="shared" si="3"/>
        <v>N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1">
      <selection activeCell="A1" sqref="A1"/>
    </sheetView>
  </sheetViews>
  <sheetFormatPr defaultColWidth="9.140625" defaultRowHeight="12.75"/>
  <cols>
    <col min="8" max="8" width="9.8515625" style="0" bestFit="1" customWidth="1"/>
  </cols>
  <sheetData>
    <row r="1" spans="1:5" ht="12.75">
      <c r="A1" s="7" t="s">
        <v>21</v>
      </c>
      <c r="B1" s="9">
        <v>0.43894218235356597</v>
      </c>
      <c r="D1" s="1" t="s">
        <v>23</v>
      </c>
      <c r="E1" s="9">
        <f>EXP(GAMMALN(B1)+GAMMALN(B2)-GAMMALN(B1+B2))</f>
        <v>0.2732575895295548</v>
      </c>
    </row>
    <row r="2" spans="1:2" ht="12.75">
      <c r="A2" t="s">
        <v>22</v>
      </c>
      <c r="B2" s="9">
        <v>95.41095405546947</v>
      </c>
    </row>
    <row r="3" spans="5:9" ht="12.75">
      <c r="E3" s="1" t="s">
        <v>9</v>
      </c>
      <c r="F3" s="11">
        <f>SUM(F6:F131)</f>
        <v>-200.54803987038034</v>
      </c>
      <c r="H3" t="s">
        <v>12</v>
      </c>
      <c r="I3" s="8">
        <f>(3343/10000)/161.5</f>
        <v>0.002069969040247678</v>
      </c>
    </row>
    <row r="5" spans="1:9" ht="12.75">
      <c r="A5" s="1" t="s">
        <v>8</v>
      </c>
      <c r="B5" s="1" t="s">
        <v>25</v>
      </c>
      <c r="C5" s="1" t="s">
        <v>0</v>
      </c>
      <c r="E5" s="1" t="s">
        <v>24</v>
      </c>
      <c r="H5" t="s">
        <v>5</v>
      </c>
      <c r="I5" s="3" t="s">
        <v>1</v>
      </c>
    </row>
    <row r="6" spans="1:9" ht="12.75">
      <c r="A6">
        <v>1</v>
      </c>
      <c r="B6">
        <v>34</v>
      </c>
      <c r="C6">
        <v>0</v>
      </c>
      <c r="E6" s="8">
        <f>COMBIN(B6,C6)*EXP(GAMMALN(B$1+C6)+GAMMALN(B$2+B6-C6)-GAMMALN(B$1+B$2+B6))/E$1</f>
        <v>0.8744775872743398</v>
      </c>
      <c r="F6" s="9">
        <f>LN(E6)</f>
        <v>-0.13412861404077603</v>
      </c>
      <c r="H6" s="8">
        <f aca="true" t="shared" si="0" ref="H6:H37">(B$1+C6)/(B$1+B$2+B6)</f>
        <v>0.0033803814640685844</v>
      </c>
      <c r="I6" s="3" t="str">
        <f>IF(H6&gt;=I$3,"Y","N")</f>
        <v>Y</v>
      </c>
    </row>
    <row r="7" spans="1:9" ht="12.75">
      <c r="A7">
        <v>2</v>
      </c>
      <c r="B7">
        <v>102</v>
      </c>
      <c r="C7">
        <v>1</v>
      </c>
      <c r="E7" s="10">
        <f aca="true" t="shared" si="1" ref="E7:E70">COMBIN(B7,C7)*EXP(GAMMALN(B$1+C7)+GAMMALN(B$2+B7-C7)-GAMMALN(B$1+B$2+B7))/E$1</f>
        <v>0.16555641027967039</v>
      </c>
      <c r="F7" s="9">
        <f aca="true" t="shared" si="2" ref="F7:F22">LN(E7)</f>
        <v>-1.798443294629069</v>
      </c>
      <c r="H7" s="8">
        <f t="shared" si="0"/>
        <v>0.007272898342205362</v>
      </c>
      <c r="I7" s="3" t="str">
        <f aca="true" t="shared" si="3" ref="I7:I70">IF(H7&gt;=I$3,"Y","N")</f>
        <v>Y</v>
      </c>
    </row>
    <row r="8" spans="1:9" ht="12.75">
      <c r="A8">
        <v>3</v>
      </c>
      <c r="B8">
        <v>53</v>
      </c>
      <c r="C8">
        <v>0</v>
      </c>
      <c r="E8" s="8">
        <f t="shared" si="1"/>
        <v>0.8233432606669483</v>
      </c>
      <c r="F8" s="9">
        <f t="shared" si="2"/>
        <v>-0.1943820806106942</v>
      </c>
      <c r="H8" s="8">
        <f t="shared" si="0"/>
        <v>0.0029488914231572704</v>
      </c>
      <c r="I8" s="3" t="str">
        <f t="shared" si="3"/>
        <v>Y</v>
      </c>
    </row>
    <row r="9" spans="1:9" ht="12.75">
      <c r="A9">
        <v>4</v>
      </c>
      <c r="B9">
        <v>145</v>
      </c>
      <c r="C9">
        <v>2</v>
      </c>
      <c r="E9" s="8">
        <f t="shared" si="1"/>
        <v>0.07694328117928854</v>
      </c>
      <c r="F9" s="9">
        <f t="shared" si="2"/>
        <v>-2.564686736618658</v>
      </c>
      <c r="H9" s="8">
        <f t="shared" si="0"/>
        <v>0.010126399140920846</v>
      </c>
      <c r="I9" s="3" t="str">
        <f t="shared" si="3"/>
        <v>Y</v>
      </c>
    </row>
    <row r="10" spans="1:9" ht="12.75">
      <c r="A10">
        <v>5</v>
      </c>
      <c r="B10">
        <v>1254</v>
      </c>
      <c r="C10">
        <v>62</v>
      </c>
      <c r="E10" s="8">
        <f t="shared" si="1"/>
        <v>0.000151750113551118</v>
      </c>
      <c r="F10" s="9">
        <f t="shared" si="2"/>
        <v>-8.793275379747397</v>
      </c>
      <c r="H10" s="8">
        <f t="shared" si="0"/>
        <v>0.046256211417563996</v>
      </c>
      <c r="I10" s="3" t="str">
        <f t="shared" si="3"/>
        <v>Y</v>
      </c>
    </row>
    <row r="11" spans="1:9" ht="12.75">
      <c r="A11">
        <v>6</v>
      </c>
      <c r="B11">
        <v>144</v>
      </c>
      <c r="C11">
        <v>7</v>
      </c>
      <c r="E11" s="8">
        <f t="shared" si="1"/>
        <v>0.003013638811537908</v>
      </c>
      <c r="F11" s="9">
        <f t="shared" si="2"/>
        <v>-5.8046070228739435</v>
      </c>
      <c r="H11" s="8">
        <f t="shared" si="0"/>
        <v>0.031014990204446397</v>
      </c>
      <c r="I11" s="3" t="str">
        <f t="shared" si="3"/>
        <v>Y</v>
      </c>
    </row>
    <row r="12" spans="1:9" ht="12.75">
      <c r="A12">
        <v>7</v>
      </c>
      <c r="B12">
        <v>1235</v>
      </c>
      <c r="C12">
        <v>80</v>
      </c>
      <c r="E12" s="8">
        <f t="shared" si="1"/>
        <v>3.0344500967864935E-05</v>
      </c>
      <c r="F12" s="9">
        <f t="shared" si="2"/>
        <v>-10.40289524409542</v>
      </c>
      <c r="H12" s="8">
        <f t="shared" si="0"/>
        <v>0.06044178416344793</v>
      </c>
      <c r="I12" s="3" t="str">
        <f t="shared" si="3"/>
        <v>Y</v>
      </c>
    </row>
    <row r="13" spans="1:9" ht="12.75">
      <c r="A13">
        <v>8</v>
      </c>
      <c r="B13">
        <v>573</v>
      </c>
      <c r="C13">
        <v>34</v>
      </c>
      <c r="E13" s="8">
        <f t="shared" si="1"/>
        <v>0.00014064340541862416</v>
      </c>
      <c r="F13" s="9">
        <f t="shared" si="2"/>
        <v>-8.869282910593137</v>
      </c>
      <c r="H13" s="8">
        <f t="shared" si="0"/>
        <v>0.051489792218055615</v>
      </c>
      <c r="I13" s="3" t="str">
        <f t="shared" si="3"/>
        <v>Y</v>
      </c>
    </row>
    <row r="14" spans="1:9" ht="12.75">
      <c r="A14">
        <v>9</v>
      </c>
      <c r="B14">
        <v>1083</v>
      </c>
      <c r="C14">
        <v>24</v>
      </c>
      <c r="E14" s="8">
        <f t="shared" si="1"/>
        <v>0.003618698566897077</v>
      </c>
      <c r="F14" s="9">
        <f t="shared" si="2"/>
        <v>-5.62164082969124</v>
      </c>
      <c r="H14" s="8">
        <f t="shared" si="0"/>
        <v>0.020731173884264577</v>
      </c>
      <c r="I14" s="3" t="str">
        <f t="shared" si="3"/>
        <v>Y</v>
      </c>
    </row>
    <row r="15" spans="1:9" ht="12.75">
      <c r="A15">
        <v>10</v>
      </c>
      <c r="B15">
        <v>352</v>
      </c>
      <c r="C15">
        <v>5</v>
      </c>
      <c r="E15" s="8">
        <f t="shared" si="1"/>
        <v>0.03009997567428046</v>
      </c>
      <c r="F15" s="9">
        <f t="shared" si="2"/>
        <v>-3.5032309153910735</v>
      </c>
      <c r="H15" s="8">
        <f t="shared" si="0"/>
        <v>0.012144565016188612</v>
      </c>
      <c r="I15" s="3" t="str">
        <f t="shared" si="3"/>
        <v>Y</v>
      </c>
    </row>
    <row r="16" spans="1:9" ht="12.75">
      <c r="A16">
        <v>11</v>
      </c>
      <c r="B16">
        <v>817</v>
      </c>
      <c r="C16">
        <v>7</v>
      </c>
      <c r="E16" s="8">
        <f t="shared" si="1"/>
        <v>0.02810102411776724</v>
      </c>
      <c r="F16" s="9">
        <f t="shared" si="2"/>
        <v>-3.5719492578344134</v>
      </c>
      <c r="H16" s="8">
        <f t="shared" si="0"/>
        <v>0.00814914063419635</v>
      </c>
      <c r="I16" s="3" t="str">
        <f t="shared" si="3"/>
        <v>Y</v>
      </c>
    </row>
    <row r="17" spans="1:9" ht="12.75">
      <c r="A17">
        <v>12</v>
      </c>
      <c r="B17">
        <v>118</v>
      </c>
      <c r="C17">
        <v>0</v>
      </c>
      <c r="E17" s="8">
        <f t="shared" si="1"/>
        <v>0.7018231708648874</v>
      </c>
      <c r="F17" s="9">
        <f t="shared" si="2"/>
        <v>-0.35407380004164685</v>
      </c>
      <c r="H17" s="8">
        <f t="shared" si="0"/>
        <v>0.0020525714067469885</v>
      </c>
      <c r="I17" s="3" t="str">
        <f t="shared" si="3"/>
        <v>N</v>
      </c>
    </row>
    <row r="18" spans="1:9" ht="12.75">
      <c r="A18">
        <v>13</v>
      </c>
      <c r="B18">
        <v>1049</v>
      </c>
      <c r="C18">
        <v>3</v>
      </c>
      <c r="E18" s="8">
        <f t="shared" si="1"/>
        <v>0.0665261292935331</v>
      </c>
      <c r="F18" s="9">
        <f t="shared" si="2"/>
        <v>-2.710160486786583</v>
      </c>
      <c r="H18" s="8">
        <f t="shared" si="0"/>
        <v>0.0030038367419646292</v>
      </c>
      <c r="I18" s="3" t="str">
        <f t="shared" si="3"/>
        <v>Y</v>
      </c>
    </row>
    <row r="19" spans="1:9" ht="12.75">
      <c r="A19">
        <v>14</v>
      </c>
      <c r="B19">
        <v>452</v>
      </c>
      <c r="C19">
        <v>3</v>
      </c>
      <c r="E19" s="8">
        <f t="shared" si="1"/>
        <v>0.0673539790767756</v>
      </c>
      <c r="F19" s="9">
        <f t="shared" si="2"/>
        <v>-2.69779329729522</v>
      </c>
      <c r="H19" s="8">
        <f t="shared" si="0"/>
        <v>0.006277161328256805</v>
      </c>
      <c r="I19" s="3" t="str">
        <f t="shared" si="3"/>
        <v>Y</v>
      </c>
    </row>
    <row r="20" spans="1:9" ht="12.75">
      <c r="A20">
        <v>15</v>
      </c>
      <c r="B20">
        <v>338</v>
      </c>
      <c r="C20">
        <v>2</v>
      </c>
      <c r="E20" s="8">
        <f t="shared" si="1"/>
        <v>0.09913448980134612</v>
      </c>
      <c r="F20" s="9">
        <f t="shared" si="2"/>
        <v>-2.311277867908651</v>
      </c>
      <c r="H20" s="8">
        <f t="shared" si="0"/>
        <v>0.005621626750410962</v>
      </c>
      <c r="I20" s="3" t="str">
        <f t="shared" si="3"/>
        <v>Y</v>
      </c>
    </row>
    <row r="21" spans="1:9" ht="12.75">
      <c r="A21">
        <v>16</v>
      </c>
      <c r="B21">
        <v>168</v>
      </c>
      <c r="C21">
        <v>0</v>
      </c>
      <c r="E21" s="8">
        <f t="shared" si="1"/>
        <v>0.6398133495722353</v>
      </c>
      <c r="F21" s="9">
        <f t="shared" si="2"/>
        <v>-0.4465787864573941</v>
      </c>
      <c r="H21" s="8">
        <f t="shared" si="0"/>
        <v>0.0016636056659954956</v>
      </c>
      <c r="I21" s="3" t="str">
        <f t="shared" si="3"/>
        <v>N</v>
      </c>
    </row>
    <row r="22" spans="1:9" ht="12.75">
      <c r="A22">
        <v>17</v>
      </c>
      <c r="B22">
        <v>242</v>
      </c>
      <c r="C22">
        <v>3</v>
      </c>
      <c r="E22" s="8">
        <f t="shared" si="1"/>
        <v>0.05465476830081701</v>
      </c>
      <c r="F22" s="9">
        <f t="shared" si="2"/>
        <v>-2.9067188165497426</v>
      </c>
      <c r="H22" s="8">
        <f t="shared" si="0"/>
        <v>0.010178905545475698</v>
      </c>
      <c r="I22" s="3" t="str">
        <f t="shared" si="3"/>
        <v>Y</v>
      </c>
    </row>
    <row r="23" spans="1:9" ht="12.75">
      <c r="A23">
        <v>18</v>
      </c>
      <c r="B23">
        <v>185</v>
      </c>
      <c r="C23">
        <v>1</v>
      </c>
      <c r="E23" s="8">
        <f t="shared" si="1"/>
        <v>0.18090660954971777</v>
      </c>
      <c r="F23" s="9">
        <f aca="true" t="shared" si="4" ref="F23:F38">LN(E23)</f>
        <v>-1.709774350212872</v>
      </c>
      <c r="H23" s="8">
        <f t="shared" si="0"/>
        <v>0.005123527555570372</v>
      </c>
      <c r="I23" s="3" t="str">
        <f t="shared" si="3"/>
        <v>Y</v>
      </c>
    </row>
    <row r="24" spans="1:9" ht="12.75">
      <c r="A24">
        <v>19</v>
      </c>
      <c r="B24">
        <v>116</v>
      </c>
      <c r="C24">
        <v>0</v>
      </c>
      <c r="E24" s="8">
        <f t="shared" si="1"/>
        <v>0.7047336439222152</v>
      </c>
      <c r="F24" s="9">
        <f t="shared" si="4"/>
        <v>-0.3499353575974738</v>
      </c>
      <c r="H24" s="8">
        <f t="shared" si="0"/>
        <v>0.00207194900799389</v>
      </c>
      <c r="I24" s="3" t="str">
        <f t="shared" si="3"/>
        <v>Y</v>
      </c>
    </row>
    <row r="25" spans="1:9" ht="12.75">
      <c r="A25">
        <v>20</v>
      </c>
      <c r="B25">
        <v>69</v>
      </c>
      <c r="C25">
        <v>1</v>
      </c>
      <c r="E25" s="8">
        <f t="shared" si="1"/>
        <v>0.14588264540213206</v>
      </c>
      <c r="F25" s="9">
        <f t="shared" si="4"/>
        <v>-1.9249527791086554</v>
      </c>
      <c r="H25" s="8">
        <f t="shared" si="0"/>
        <v>0.008728802475420766</v>
      </c>
      <c r="I25" s="3" t="str">
        <f t="shared" si="3"/>
        <v>Y</v>
      </c>
    </row>
    <row r="26" spans="1:9" ht="12.75">
      <c r="A26">
        <v>21</v>
      </c>
      <c r="B26">
        <v>193</v>
      </c>
      <c r="C26">
        <v>1</v>
      </c>
      <c r="E26" s="8">
        <f t="shared" si="1"/>
        <v>0.1812226087190082</v>
      </c>
      <c r="F26" s="9">
        <f t="shared" si="4"/>
        <v>-1.7080291209767022</v>
      </c>
      <c r="H26" s="8">
        <f t="shared" si="0"/>
        <v>0.004981626100944902</v>
      </c>
      <c r="I26" s="3" t="str">
        <f t="shared" si="3"/>
        <v>Y</v>
      </c>
    </row>
    <row r="27" spans="1:9" ht="12.75">
      <c r="A27">
        <v>22</v>
      </c>
      <c r="B27">
        <v>82</v>
      </c>
      <c r="C27">
        <v>1</v>
      </c>
      <c r="E27" s="8">
        <f t="shared" si="1"/>
        <v>0.15530780054665905</v>
      </c>
      <c r="F27" s="9">
        <f t="shared" si="4"/>
        <v>-1.8623463211986533</v>
      </c>
      <c r="H27" s="8">
        <f t="shared" si="0"/>
        <v>0.008090767623667292</v>
      </c>
      <c r="I27" s="3" t="str">
        <f t="shared" si="3"/>
        <v>Y</v>
      </c>
    </row>
    <row r="28" spans="1:9" ht="12.75">
      <c r="A28">
        <v>23</v>
      </c>
      <c r="B28">
        <v>265</v>
      </c>
      <c r="C28">
        <v>1</v>
      </c>
      <c r="E28" s="8">
        <f t="shared" si="1"/>
        <v>0.18042318448059905</v>
      </c>
      <c r="F28" s="9">
        <f t="shared" si="4"/>
        <v>-1.7124501625347344</v>
      </c>
      <c r="H28" s="8">
        <f t="shared" si="0"/>
        <v>0.003987647488209922</v>
      </c>
      <c r="I28" s="3" t="str">
        <f t="shared" si="3"/>
        <v>Y</v>
      </c>
    </row>
    <row r="29" spans="1:9" ht="12.75">
      <c r="A29">
        <v>24</v>
      </c>
      <c r="B29">
        <v>171</v>
      </c>
      <c r="C29">
        <v>0</v>
      </c>
      <c r="E29" s="8">
        <f t="shared" si="1"/>
        <v>0.6366374539400514</v>
      </c>
      <c r="F29" s="9">
        <f t="shared" si="4"/>
        <v>-0.4515549315260614</v>
      </c>
      <c r="H29" s="8">
        <f t="shared" si="0"/>
        <v>0.0016449029530907898</v>
      </c>
      <c r="I29" s="3" t="str">
        <f t="shared" si="3"/>
        <v>N</v>
      </c>
    </row>
    <row r="30" spans="1:9" ht="12.75">
      <c r="A30">
        <v>25</v>
      </c>
      <c r="B30">
        <v>1554</v>
      </c>
      <c r="C30">
        <v>7</v>
      </c>
      <c r="E30" s="8">
        <f t="shared" si="1"/>
        <v>0.03088845596041109</v>
      </c>
      <c r="F30" s="9">
        <f t="shared" si="4"/>
        <v>-3.4773727583960845</v>
      </c>
      <c r="H30" s="8">
        <f t="shared" si="0"/>
        <v>0.004508859987394426</v>
      </c>
      <c r="I30" s="3" t="str">
        <f t="shared" si="3"/>
        <v>Y</v>
      </c>
    </row>
    <row r="31" spans="1:9" ht="12.75">
      <c r="A31">
        <v>26</v>
      </c>
      <c r="B31">
        <v>1339</v>
      </c>
      <c r="C31">
        <v>4</v>
      </c>
      <c r="E31" s="8">
        <f t="shared" si="1"/>
        <v>0.05107230817968027</v>
      </c>
      <c r="F31" s="9">
        <f t="shared" si="4"/>
        <v>-2.9745128429530694</v>
      </c>
      <c r="H31" s="8">
        <f t="shared" si="0"/>
        <v>0.003093663103013405</v>
      </c>
      <c r="I31" s="3" t="str">
        <f t="shared" si="3"/>
        <v>Y</v>
      </c>
    </row>
    <row r="32" spans="1:9" ht="12.75">
      <c r="A32">
        <v>27</v>
      </c>
      <c r="B32">
        <v>1167</v>
      </c>
      <c r="C32">
        <v>4</v>
      </c>
      <c r="E32" s="8">
        <f t="shared" si="1"/>
        <v>0.051965903640725286</v>
      </c>
      <c r="F32" s="9">
        <f t="shared" si="4"/>
        <v>-2.95716747468228</v>
      </c>
      <c r="H32" s="8">
        <f t="shared" si="0"/>
        <v>0.003515019635807622</v>
      </c>
      <c r="I32" s="3" t="str">
        <f t="shared" si="3"/>
        <v>Y</v>
      </c>
    </row>
    <row r="33" spans="1:9" ht="12.75">
      <c r="A33">
        <v>28</v>
      </c>
      <c r="B33">
        <v>621</v>
      </c>
      <c r="C33">
        <v>2</v>
      </c>
      <c r="E33" s="8">
        <f t="shared" si="1"/>
        <v>0.09808268347226241</v>
      </c>
      <c r="F33" s="9">
        <f t="shared" si="4"/>
        <v>-2.321944447133213</v>
      </c>
      <c r="H33" s="8">
        <f t="shared" si="0"/>
        <v>0.003402305273605591</v>
      </c>
      <c r="I33" s="3" t="str">
        <f t="shared" si="3"/>
        <v>Y</v>
      </c>
    </row>
    <row r="34" spans="1:9" ht="12.75">
      <c r="A34">
        <v>29</v>
      </c>
      <c r="B34">
        <v>1013</v>
      </c>
      <c r="C34">
        <v>1</v>
      </c>
      <c r="E34" s="8">
        <f t="shared" si="1"/>
        <v>0.13667124122983912</v>
      </c>
      <c r="F34" s="9">
        <f t="shared" si="4"/>
        <v>-1.990176936098625</v>
      </c>
      <c r="H34" s="8">
        <f t="shared" si="0"/>
        <v>0.0012976888821793655</v>
      </c>
      <c r="I34" s="3" t="str">
        <f t="shared" si="3"/>
        <v>N</v>
      </c>
    </row>
    <row r="35" spans="1:9" ht="12.75">
      <c r="A35">
        <v>30</v>
      </c>
      <c r="B35">
        <v>544</v>
      </c>
      <c r="C35">
        <v>1</v>
      </c>
      <c r="E35" s="8">
        <f t="shared" si="1"/>
        <v>0.16209994137372397</v>
      </c>
      <c r="F35" s="9">
        <f t="shared" si="4"/>
        <v>-1.8195422119079134</v>
      </c>
      <c r="H35" s="8">
        <f t="shared" si="0"/>
        <v>0.0022488746045193258</v>
      </c>
      <c r="I35" s="3" t="str">
        <f t="shared" si="3"/>
        <v>Y</v>
      </c>
    </row>
    <row r="36" spans="1:9" ht="12.75">
      <c r="A36">
        <v>31</v>
      </c>
      <c r="B36">
        <v>731</v>
      </c>
      <c r="C36">
        <v>1</v>
      </c>
      <c r="E36" s="8">
        <f t="shared" si="1"/>
        <v>0.15052454806588247</v>
      </c>
      <c r="F36" s="9">
        <f t="shared" si="4"/>
        <v>-1.8936290980218993</v>
      </c>
      <c r="H36" s="8">
        <f t="shared" si="0"/>
        <v>0.0017402701371806058</v>
      </c>
      <c r="I36" s="3" t="str">
        <f t="shared" si="3"/>
        <v>N</v>
      </c>
    </row>
    <row r="37" spans="1:9" ht="12.75">
      <c r="A37">
        <v>32</v>
      </c>
      <c r="B37">
        <v>326</v>
      </c>
      <c r="C37">
        <v>0</v>
      </c>
      <c r="E37" s="8">
        <f t="shared" si="1"/>
        <v>0.5204767879167231</v>
      </c>
      <c r="F37" s="9">
        <f t="shared" si="4"/>
        <v>-0.653009987662699</v>
      </c>
      <c r="H37" s="8">
        <f t="shared" si="0"/>
        <v>0.0010405174595707544</v>
      </c>
      <c r="I37" s="3" t="str">
        <f t="shared" si="3"/>
        <v>N</v>
      </c>
    </row>
    <row r="38" spans="1:9" ht="12.75">
      <c r="A38">
        <v>33</v>
      </c>
      <c r="B38">
        <v>772</v>
      </c>
      <c r="C38">
        <v>1</v>
      </c>
      <c r="E38" s="8">
        <f t="shared" si="1"/>
        <v>0.14825865179284356</v>
      </c>
      <c r="F38" s="9">
        <f t="shared" si="4"/>
        <v>-1.9087968833275986</v>
      </c>
      <c r="H38" s="8">
        <f aca="true" t="shared" si="5" ref="H38:H69">(B$1+C38)/(B$1+B$2+B38)</f>
        <v>0.001658054219504386</v>
      </c>
      <c r="I38" s="3" t="str">
        <f t="shared" si="3"/>
        <v>N</v>
      </c>
    </row>
    <row r="39" spans="1:9" ht="12.75">
      <c r="A39">
        <v>34</v>
      </c>
      <c r="B39">
        <v>335</v>
      </c>
      <c r="C39">
        <v>1</v>
      </c>
      <c r="E39" s="8">
        <f t="shared" si="1"/>
        <v>0.1765831780673707</v>
      </c>
      <c r="F39" s="9">
        <f aca="true" t="shared" si="6" ref="F39:F54">LN(E39)</f>
        <v>-1.7339632497809183</v>
      </c>
      <c r="H39" s="8">
        <f t="shared" si="5"/>
        <v>0.0033397760912057648</v>
      </c>
      <c r="I39" s="3" t="str">
        <f t="shared" si="3"/>
        <v>Y</v>
      </c>
    </row>
    <row r="40" spans="1:9" ht="12.75">
      <c r="A40">
        <v>35</v>
      </c>
      <c r="B40">
        <v>235</v>
      </c>
      <c r="C40">
        <v>0</v>
      </c>
      <c r="E40" s="8">
        <f t="shared" si="1"/>
        <v>0.5791768153694212</v>
      </c>
      <c r="F40" s="9">
        <f t="shared" si="6"/>
        <v>-0.5461474674248166</v>
      </c>
      <c r="H40" s="8">
        <f t="shared" si="5"/>
        <v>0.0013267109566751792</v>
      </c>
      <c r="I40" s="3" t="str">
        <f t="shared" si="3"/>
        <v>N</v>
      </c>
    </row>
    <row r="41" spans="1:9" ht="12.75">
      <c r="A41">
        <v>36</v>
      </c>
      <c r="B41">
        <v>218</v>
      </c>
      <c r="C41">
        <v>0</v>
      </c>
      <c r="E41" s="8">
        <f t="shared" si="1"/>
        <v>0.5927743445592231</v>
      </c>
      <c r="F41" s="9">
        <f t="shared" si="6"/>
        <v>-0.5229414843456652</v>
      </c>
      <c r="H41" s="8">
        <f t="shared" si="5"/>
        <v>0.0013985736099175032</v>
      </c>
      <c r="I41" s="3" t="str">
        <f t="shared" si="3"/>
        <v>N</v>
      </c>
    </row>
    <row r="42" spans="1:9" ht="12.75">
      <c r="A42">
        <v>37</v>
      </c>
      <c r="B42">
        <v>221</v>
      </c>
      <c r="C42">
        <v>0</v>
      </c>
      <c r="E42" s="8">
        <f t="shared" si="1"/>
        <v>0.5902985663730009</v>
      </c>
      <c r="F42" s="9">
        <f t="shared" si="6"/>
        <v>-0.5271268253798097</v>
      </c>
      <c r="H42" s="8">
        <f t="shared" si="5"/>
        <v>0.001385331627263978</v>
      </c>
      <c r="I42" s="3" t="str">
        <f t="shared" si="3"/>
        <v>N</v>
      </c>
    </row>
    <row r="43" spans="1:9" ht="12.75">
      <c r="A43">
        <v>38</v>
      </c>
      <c r="B43">
        <v>103</v>
      </c>
      <c r="C43">
        <v>1</v>
      </c>
      <c r="E43" s="8">
        <f t="shared" si="1"/>
        <v>0.16596363274304868</v>
      </c>
      <c r="F43" s="9">
        <f t="shared" si="6"/>
        <v>-1.7959865944882447</v>
      </c>
      <c r="H43" s="8">
        <f t="shared" si="5"/>
        <v>0.007236323526327626</v>
      </c>
      <c r="I43" s="3" t="str">
        <f t="shared" si="3"/>
        <v>Y</v>
      </c>
    </row>
    <row r="44" spans="1:9" ht="12.75">
      <c r="A44">
        <v>39</v>
      </c>
      <c r="B44">
        <v>170</v>
      </c>
      <c r="C44">
        <v>0</v>
      </c>
      <c r="E44" s="8">
        <f t="shared" si="1"/>
        <v>0.6376903382654956</v>
      </c>
      <c r="F44" s="9">
        <f t="shared" si="6"/>
        <v>-0.44990247668442873</v>
      </c>
      <c r="H44" s="8">
        <f t="shared" si="5"/>
        <v>0.0016510902902926044</v>
      </c>
      <c r="I44" s="3" t="str">
        <f t="shared" si="3"/>
        <v>N</v>
      </c>
    </row>
    <row r="45" spans="1:9" ht="12.75">
      <c r="A45">
        <v>40</v>
      </c>
      <c r="B45">
        <v>45</v>
      </c>
      <c r="C45">
        <v>0</v>
      </c>
      <c r="E45" s="8">
        <f t="shared" si="1"/>
        <v>0.8436544465195864</v>
      </c>
      <c r="F45" s="9">
        <f t="shared" si="6"/>
        <v>-0.17001229177787994</v>
      </c>
      <c r="H45" s="8">
        <f t="shared" si="5"/>
        <v>0.0031163827171900673</v>
      </c>
      <c r="I45" s="3" t="str">
        <f t="shared" si="3"/>
        <v>Y</v>
      </c>
    </row>
    <row r="46" spans="1:9" ht="12.75">
      <c r="A46">
        <v>41</v>
      </c>
      <c r="B46">
        <v>237</v>
      </c>
      <c r="C46">
        <v>0</v>
      </c>
      <c r="E46" s="8">
        <f t="shared" si="1"/>
        <v>0.5776433467944055</v>
      </c>
      <c r="F46" s="9">
        <f t="shared" si="6"/>
        <v>-0.5487986478301536</v>
      </c>
      <c r="H46" s="8">
        <f t="shared" si="5"/>
        <v>0.0013187391293039174</v>
      </c>
      <c r="I46" s="3" t="str">
        <f t="shared" si="3"/>
        <v>N</v>
      </c>
    </row>
    <row r="47" spans="1:9" ht="12.75">
      <c r="A47">
        <v>42</v>
      </c>
      <c r="B47">
        <v>86</v>
      </c>
      <c r="C47">
        <v>0</v>
      </c>
      <c r="E47" s="8">
        <f t="shared" si="1"/>
        <v>0.75377319391222</v>
      </c>
      <c r="F47" s="9">
        <f t="shared" si="6"/>
        <v>-0.2826637600546746</v>
      </c>
      <c r="H47" s="8">
        <f t="shared" si="5"/>
        <v>0.0024137609722884746</v>
      </c>
      <c r="I47" s="3" t="str">
        <f t="shared" si="3"/>
        <v>Y</v>
      </c>
    </row>
    <row r="48" spans="1:9" ht="12.75">
      <c r="A48">
        <v>43</v>
      </c>
      <c r="B48">
        <v>297</v>
      </c>
      <c r="C48">
        <v>1</v>
      </c>
      <c r="E48" s="8">
        <f t="shared" si="1"/>
        <v>0.1788682463988984</v>
      </c>
      <c r="F48" s="9">
        <f t="shared" si="6"/>
        <v>-1.7211057977992983</v>
      </c>
      <c r="H48" s="8">
        <f t="shared" si="5"/>
        <v>0.0036628294830513605</v>
      </c>
      <c r="I48" s="3" t="str">
        <f t="shared" si="3"/>
        <v>Y</v>
      </c>
    </row>
    <row r="49" spans="1:9" ht="12.75">
      <c r="A49">
        <v>44</v>
      </c>
      <c r="B49">
        <v>415</v>
      </c>
      <c r="C49">
        <v>0</v>
      </c>
      <c r="E49" s="8">
        <f t="shared" si="1"/>
        <v>0.4784681445638637</v>
      </c>
      <c r="F49" s="9">
        <f t="shared" si="6"/>
        <v>-0.7371656438394892</v>
      </c>
      <c r="H49" s="8">
        <f t="shared" si="5"/>
        <v>0.0008592390555154759</v>
      </c>
      <c r="I49" s="3" t="str">
        <f t="shared" si="3"/>
        <v>N</v>
      </c>
    </row>
    <row r="50" spans="1:9" ht="12.75">
      <c r="A50">
        <v>45</v>
      </c>
      <c r="B50">
        <v>187</v>
      </c>
      <c r="C50">
        <v>0</v>
      </c>
      <c r="E50" s="8">
        <f t="shared" si="1"/>
        <v>0.6205297994491781</v>
      </c>
      <c r="F50" s="9">
        <f t="shared" si="6"/>
        <v>-0.47718165059268347</v>
      </c>
      <c r="H50" s="8">
        <f t="shared" si="5"/>
        <v>0.0015518555537474864</v>
      </c>
      <c r="I50" s="3" t="str">
        <f t="shared" si="3"/>
        <v>N</v>
      </c>
    </row>
    <row r="51" spans="1:9" ht="12.75">
      <c r="A51">
        <v>46</v>
      </c>
      <c r="B51">
        <v>248</v>
      </c>
      <c r="C51">
        <v>0</v>
      </c>
      <c r="E51" s="8">
        <f t="shared" si="1"/>
        <v>0.5694406920926167</v>
      </c>
      <c r="F51" s="9">
        <f t="shared" si="6"/>
        <v>-0.5631006418293509</v>
      </c>
      <c r="H51" s="8">
        <f t="shared" si="5"/>
        <v>0.0012765517371276813</v>
      </c>
      <c r="I51" s="3" t="str">
        <f t="shared" si="3"/>
        <v>N</v>
      </c>
    </row>
    <row r="52" spans="1:9" ht="12.75">
      <c r="A52">
        <v>47</v>
      </c>
      <c r="B52">
        <v>316</v>
      </c>
      <c r="C52">
        <v>1</v>
      </c>
      <c r="E52" s="8">
        <f t="shared" si="1"/>
        <v>0.17776983178855543</v>
      </c>
      <c r="F52" s="9">
        <f t="shared" si="6"/>
        <v>-1.727265645278764</v>
      </c>
      <c r="H52" s="8">
        <f t="shared" si="5"/>
        <v>0.00349385102557522</v>
      </c>
      <c r="I52" s="3" t="str">
        <f t="shared" si="3"/>
        <v>Y</v>
      </c>
    </row>
    <row r="53" spans="1:9" ht="12.75">
      <c r="A53">
        <v>48</v>
      </c>
      <c r="B53">
        <v>374</v>
      </c>
      <c r="C53">
        <v>0</v>
      </c>
      <c r="E53" s="8">
        <f t="shared" si="1"/>
        <v>0.49639235975261353</v>
      </c>
      <c r="F53" s="9">
        <f t="shared" si="6"/>
        <v>-0.7003886170823533</v>
      </c>
      <c r="H53" s="8">
        <f t="shared" si="5"/>
        <v>0.0009342178978185566</v>
      </c>
      <c r="I53" s="3" t="str">
        <f t="shared" si="3"/>
        <v>N</v>
      </c>
    </row>
    <row r="54" spans="1:9" ht="12.75">
      <c r="A54">
        <v>49</v>
      </c>
      <c r="B54">
        <v>229</v>
      </c>
      <c r="C54">
        <v>1</v>
      </c>
      <c r="E54" s="8">
        <f t="shared" si="1"/>
        <v>0.18146620060205576</v>
      </c>
      <c r="F54" s="9">
        <f t="shared" si="6"/>
        <v>-1.706685865197014</v>
      </c>
      <c r="H54" s="8">
        <f t="shared" si="5"/>
        <v>0.004429560233875262</v>
      </c>
      <c r="I54" s="3" t="str">
        <f t="shared" si="3"/>
        <v>Y</v>
      </c>
    </row>
    <row r="55" spans="1:9" ht="12.75">
      <c r="A55">
        <v>50</v>
      </c>
      <c r="B55">
        <v>278</v>
      </c>
      <c r="C55">
        <v>0</v>
      </c>
      <c r="E55" s="8">
        <f t="shared" si="1"/>
        <v>0.5488711221341014</v>
      </c>
      <c r="F55" s="9">
        <f aca="true" t="shared" si="7" ref="F55:F70">LN(E55)</f>
        <v>-0.5998916152418587</v>
      </c>
      <c r="H55" s="8">
        <f t="shared" si="5"/>
        <v>0.0011741134256576997</v>
      </c>
      <c r="I55" s="3" t="str">
        <f t="shared" si="3"/>
        <v>N</v>
      </c>
    </row>
    <row r="56" spans="1:9" ht="12.75">
      <c r="A56">
        <v>51</v>
      </c>
      <c r="B56">
        <v>309</v>
      </c>
      <c r="C56">
        <v>0</v>
      </c>
      <c r="E56" s="8">
        <f t="shared" si="1"/>
        <v>0.5299760746360858</v>
      </c>
      <c r="F56" s="9">
        <f t="shared" si="7"/>
        <v>-0.6349234156509738</v>
      </c>
      <c r="H56" s="8">
        <f t="shared" si="5"/>
        <v>0.0010842096945869438</v>
      </c>
      <c r="I56" s="3" t="str">
        <f t="shared" si="3"/>
        <v>N</v>
      </c>
    </row>
    <row r="57" spans="1:9" ht="12.75">
      <c r="A57">
        <v>52</v>
      </c>
      <c r="B57">
        <v>376</v>
      </c>
      <c r="C57">
        <v>0</v>
      </c>
      <c r="E57" s="8">
        <f t="shared" si="1"/>
        <v>0.4954662997090536</v>
      </c>
      <c r="F57" s="9">
        <f t="shared" si="7"/>
        <v>-0.702255940221221</v>
      </c>
      <c r="H57" s="8">
        <f t="shared" si="5"/>
        <v>0.0009302580881194667</v>
      </c>
      <c r="I57" s="3" t="str">
        <f t="shared" si="3"/>
        <v>N</v>
      </c>
    </row>
    <row r="58" spans="1:9" ht="12.75">
      <c r="A58">
        <v>53</v>
      </c>
      <c r="B58">
        <v>454</v>
      </c>
      <c r="C58">
        <v>0</v>
      </c>
      <c r="E58" s="8">
        <f t="shared" si="1"/>
        <v>0.4632435623837411</v>
      </c>
      <c r="F58" s="9">
        <f t="shared" si="7"/>
        <v>-0.7695023105484324</v>
      </c>
      <c r="H58" s="8">
        <f t="shared" si="5"/>
        <v>0.0007982945624922208</v>
      </c>
      <c r="I58" s="3" t="str">
        <f t="shared" si="3"/>
        <v>N</v>
      </c>
    </row>
    <row r="59" spans="1:9" ht="12.75">
      <c r="A59">
        <v>54</v>
      </c>
      <c r="B59">
        <v>549</v>
      </c>
      <c r="C59">
        <v>5</v>
      </c>
      <c r="E59" s="8">
        <f t="shared" si="1"/>
        <v>0.0381785581107676</v>
      </c>
      <c r="F59" s="9">
        <f t="shared" si="7"/>
        <v>-3.265481226961643</v>
      </c>
      <c r="H59" s="8">
        <f t="shared" si="5"/>
        <v>0.008434431352296696</v>
      </c>
      <c r="I59" s="3" t="str">
        <f t="shared" si="3"/>
        <v>Y</v>
      </c>
    </row>
    <row r="60" spans="1:9" ht="12.75">
      <c r="A60">
        <v>55</v>
      </c>
      <c r="B60">
        <v>399</v>
      </c>
      <c r="C60">
        <v>3</v>
      </c>
      <c r="E60" s="8">
        <f t="shared" si="1"/>
        <v>0.0657800032943846</v>
      </c>
      <c r="F60" s="9">
        <f t="shared" si="7"/>
        <v>-2.7214393881393697</v>
      </c>
      <c r="H60" s="8">
        <f t="shared" si="5"/>
        <v>0.006949465299475021</v>
      </c>
      <c r="I60" s="3" t="str">
        <f t="shared" si="3"/>
        <v>Y</v>
      </c>
    </row>
    <row r="61" spans="1:9" ht="12.75">
      <c r="A61">
        <v>56</v>
      </c>
      <c r="B61">
        <v>168</v>
      </c>
      <c r="C61">
        <v>0</v>
      </c>
      <c r="E61" s="8">
        <f t="shared" si="1"/>
        <v>0.6398133495722353</v>
      </c>
      <c r="F61" s="9">
        <f t="shared" si="7"/>
        <v>-0.4465787864573941</v>
      </c>
      <c r="H61" s="8">
        <f t="shared" si="5"/>
        <v>0.0016636056659954956</v>
      </c>
      <c r="I61" s="3" t="str">
        <f t="shared" si="3"/>
        <v>N</v>
      </c>
    </row>
    <row r="62" spans="1:9" ht="12.75">
      <c r="A62">
        <v>57</v>
      </c>
      <c r="B62">
        <v>651</v>
      </c>
      <c r="C62">
        <v>2</v>
      </c>
      <c r="E62" s="8">
        <f t="shared" si="1"/>
        <v>0.09751590576979617</v>
      </c>
      <c r="F62" s="9">
        <f t="shared" si="7"/>
        <v>-2.327739778183109</v>
      </c>
      <c r="H62" s="8">
        <f t="shared" si="5"/>
        <v>0.0032656390455960134</v>
      </c>
      <c r="I62" s="3" t="str">
        <f t="shared" si="3"/>
        <v>Y</v>
      </c>
    </row>
    <row r="63" spans="1:9" ht="12.75">
      <c r="A63">
        <v>58</v>
      </c>
      <c r="B63">
        <v>307</v>
      </c>
      <c r="C63">
        <v>2</v>
      </c>
      <c r="E63" s="8">
        <f t="shared" si="1"/>
        <v>0.09803639075627328</v>
      </c>
      <c r="F63" s="9">
        <f t="shared" si="7"/>
        <v>-2.3224165349913775</v>
      </c>
      <c r="H63" s="8">
        <f t="shared" si="5"/>
        <v>0.006054220703866665</v>
      </c>
      <c r="I63" s="3" t="str">
        <f t="shared" si="3"/>
        <v>Y</v>
      </c>
    </row>
    <row r="64" spans="1:9" ht="12.75">
      <c r="A64">
        <v>59</v>
      </c>
      <c r="B64">
        <v>221</v>
      </c>
      <c r="C64">
        <v>0</v>
      </c>
      <c r="E64" s="8">
        <f t="shared" si="1"/>
        <v>0.5902985663730009</v>
      </c>
      <c r="F64" s="9">
        <f t="shared" si="7"/>
        <v>-0.5271268253798097</v>
      </c>
      <c r="H64" s="8">
        <f t="shared" si="5"/>
        <v>0.001385331627263978</v>
      </c>
      <c r="I64" s="3" t="str">
        <f t="shared" si="3"/>
        <v>N</v>
      </c>
    </row>
    <row r="65" spans="1:9" ht="12.75">
      <c r="A65">
        <v>60</v>
      </c>
      <c r="B65">
        <v>179</v>
      </c>
      <c r="C65">
        <v>0</v>
      </c>
      <c r="E65" s="8">
        <f t="shared" si="1"/>
        <v>0.6284145086546717</v>
      </c>
      <c r="F65" s="9">
        <f t="shared" si="7"/>
        <v>-0.46455528461979156</v>
      </c>
      <c r="H65" s="8">
        <f t="shared" si="5"/>
        <v>0.0015970250975600028</v>
      </c>
      <c r="I65" s="3" t="str">
        <f t="shared" si="3"/>
        <v>N</v>
      </c>
    </row>
    <row r="66" spans="1:9" ht="12.75">
      <c r="A66">
        <v>61</v>
      </c>
      <c r="B66">
        <v>247</v>
      </c>
      <c r="C66">
        <v>0</v>
      </c>
      <c r="E66" s="8">
        <f t="shared" si="1"/>
        <v>0.5701706673960762</v>
      </c>
      <c r="F66" s="9">
        <f t="shared" si="7"/>
        <v>-0.5618195464853669</v>
      </c>
      <c r="H66" s="8">
        <f t="shared" si="5"/>
        <v>0.0012802750917243594</v>
      </c>
      <c r="I66" s="3" t="str">
        <f t="shared" si="3"/>
        <v>N</v>
      </c>
    </row>
    <row r="67" spans="1:9" ht="12.75">
      <c r="A67">
        <v>62</v>
      </c>
      <c r="B67">
        <v>65</v>
      </c>
      <c r="C67">
        <v>0</v>
      </c>
      <c r="E67" s="8">
        <f t="shared" si="1"/>
        <v>0.7956677292035675</v>
      </c>
      <c r="F67" s="9">
        <f t="shared" si="7"/>
        <v>-0.2285736059077408</v>
      </c>
      <c r="H67" s="8">
        <f t="shared" si="5"/>
        <v>0.0027288931644977397</v>
      </c>
      <c r="I67" s="3" t="str">
        <f t="shared" si="3"/>
        <v>Y</v>
      </c>
    </row>
    <row r="68" spans="1:9" ht="12.75">
      <c r="A68">
        <v>63</v>
      </c>
      <c r="B68">
        <v>594</v>
      </c>
      <c r="C68">
        <v>1</v>
      </c>
      <c r="E68" s="8">
        <f t="shared" si="1"/>
        <v>0.15880505269284775</v>
      </c>
      <c r="F68" s="9">
        <f t="shared" si="7"/>
        <v>-1.8400779127102462</v>
      </c>
      <c r="H68" s="8">
        <f t="shared" si="5"/>
        <v>0.002085877217929589</v>
      </c>
      <c r="I68" s="3" t="str">
        <f t="shared" si="3"/>
        <v>Y</v>
      </c>
    </row>
    <row r="69" spans="1:9" ht="12.75">
      <c r="A69">
        <v>64</v>
      </c>
      <c r="B69">
        <v>149</v>
      </c>
      <c r="C69">
        <v>0</v>
      </c>
      <c r="E69" s="8">
        <f t="shared" si="1"/>
        <v>0.6612116268200379</v>
      </c>
      <c r="F69" s="9">
        <f t="shared" si="7"/>
        <v>-0.41368132876755226</v>
      </c>
      <c r="H69" s="8">
        <f t="shared" si="5"/>
        <v>0.0017926990744044295</v>
      </c>
      <c r="I69" s="3" t="str">
        <f t="shared" si="3"/>
        <v>N</v>
      </c>
    </row>
    <row r="70" spans="1:9" ht="12.75">
      <c r="A70">
        <v>65</v>
      </c>
      <c r="B70">
        <v>268</v>
      </c>
      <c r="C70">
        <v>0</v>
      </c>
      <c r="E70" s="8">
        <f t="shared" si="1"/>
        <v>0.5554551911847412</v>
      </c>
      <c r="F70" s="9">
        <f t="shared" si="7"/>
        <v>-0.5879673370898217</v>
      </c>
      <c r="H70" s="8">
        <f aca="true" t="shared" si="8" ref="H70:H101">(B$1+C70)/(B$1+B$2+B70)</f>
        <v>0.0012063825959336275</v>
      </c>
      <c r="I70" s="3" t="str">
        <f t="shared" si="3"/>
        <v>N</v>
      </c>
    </row>
    <row r="71" spans="1:9" ht="12.75">
      <c r="A71">
        <v>66</v>
      </c>
      <c r="B71">
        <v>51</v>
      </c>
      <c r="C71">
        <v>0</v>
      </c>
      <c r="E71" s="8">
        <f aca="true" t="shared" si="9" ref="E71:E131">COMBIN(B71,C71)*EXP(GAMMALN(B$1+C71)+GAMMALN(B$2+B71-C71)-GAMMALN(B$1+B$2+B71))/E$1</f>
        <v>0.8282706560419154</v>
      </c>
      <c r="F71" s="9">
        <f aca="true" t="shared" si="10" ref="F71:F86">LN(E71)</f>
        <v>-0.18841529873259333</v>
      </c>
      <c r="H71" s="8">
        <f t="shared" si="8"/>
        <v>0.0029890534048638362</v>
      </c>
      <c r="I71" s="3" t="str">
        <f aca="true" t="shared" si="11" ref="I71:I131">IF(H71&gt;=I$3,"Y","N")</f>
        <v>Y</v>
      </c>
    </row>
    <row r="72" spans="1:9" ht="12.75">
      <c r="A72">
        <v>67</v>
      </c>
      <c r="B72">
        <v>981</v>
      </c>
      <c r="C72">
        <v>2</v>
      </c>
      <c r="E72" s="8">
        <f t="shared" si="9"/>
        <v>0.09059954584841388</v>
      </c>
      <c r="F72" s="9">
        <f t="shared" si="10"/>
        <v>-2.4013060786564306</v>
      </c>
      <c r="H72" s="8">
        <f t="shared" si="8"/>
        <v>0.0022648859333826077</v>
      </c>
      <c r="I72" s="3" t="str">
        <f t="shared" si="11"/>
        <v>Y</v>
      </c>
    </row>
    <row r="73" spans="1:9" ht="12.75">
      <c r="A73">
        <v>68</v>
      </c>
      <c r="B73">
        <v>263</v>
      </c>
      <c r="C73">
        <v>0</v>
      </c>
      <c r="E73" s="8">
        <f t="shared" si="9"/>
        <v>0.5588459189188777</v>
      </c>
      <c r="F73" s="9">
        <f t="shared" si="10"/>
        <v>-0.5818814808185379</v>
      </c>
      <c r="H73" s="8">
        <f t="shared" si="8"/>
        <v>0.0012231916100727052</v>
      </c>
      <c r="I73" s="3" t="str">
        <f t="shared" si="11"/>
        <v>N</v>
      </c>
    </row>
    <row r="74" spans="1:9" ht="12.75">
      <c r="A74">
        <v>69</v>
      </c>
      <c r="B74">
        <v>1056</v>
      </c>
      <c r="C74">
        <v>0</v>
      </c>
      <c r="E74" s="8">
        <f t="shared" si="9"/>
        <v>0.33474328381563717</v>
      </c>
      <c r="F74" s="9">
        <f t="shared" si="10"/>
        <v>-1.0943913578962565</v>
      </c>
      <c r="H74" s="8">
        <f t="shared" si="8"/>
        <v>0.00038107585353546565</v>
      </c>
      <c r="I74" s="3" t="str">
        <f t="shared" si="11"/>
        <v>N</v>
      </c>
    </row>
    <row r="75" spans="1:9" ht="12.75">
      <c r="A75">
        <v>70</v>
      </c>
      <c r="B75">
        <v>291</v>
      </c>
      <c r="C75">
        <v>0</v>
      </c>
      <c r="E75" s="8">
        <f t="shared" si="9"/>
        <v>0.5406819103774582</v>
      </c>
      <c r="F75" s="9">
        <f t="shared" si="10"/>
        <v>-0.6149241390860425</v>
      </c>
      <c r="H75" s="8">
        <f t="shared" si="8"/>
        <v>0.001134657619460025</v>
      </c>
      <c r="I75" s="3" t="str">
        <f t="shared" si="11"/>
        <v>N</v>
      </c>
    </row>
    <row r="76" spans="1:9" ht="12.75">
      <c r="A76">
        <v>71</v>
      </c>
      <c r="B76">
        <v>594</v>
      </c>
      <c r="C76">
        <v>1</v>
      </c>
      <c r="E76" s="8">
        <f t="shared" si="9"/>
        <v>0.15880505269284775</v>
      </c>
      <c r="F76" s="9">
        <f t="shared" si="10"/>
        <v>-1.8400779127102462</v>
      </c>
      <c r="H76" s="8">
        <f t="shared" si="8"/>
        <v>0.002085877217929589</v>
      </c>
      <c r="I76" s="3" t="str">
        <f t="shared" si="11"/>
        <v>Y</v>
      </c>
    </row>
    <row r="77" spans="1:9" ht="12.75">
      <c r="A77">
        <v>72</v>
      </c>
      <c r="B77">
        <v>180</v>
      </c>
      <c r="C77">
        <v>0</v>
      </c>
      <c r="E77" s="8">
        <f t="shared" si="9"/>
        <v>0.6274109149126764</v>
      </c>
      <c r="F77" s="9">
        <f t="shared" si="10"/>
        <v>-0.4661535863212975</v>
      </c>
      <c r="H77" s="8">
        <f t="shared" si="8"/>
        <v>0.0015912356261143323</v>
      </c>
      <c r="I77" s="3" t="str">
        <f t="shared" si="11"/>
        <v>N</v>
      </c>
    </row>
    <row r="78" spans="1:9" ht="12.75">
      <c r="A78">
        <v>73</v>
      </c>
      <c r="B78">
        <v>95</v>
      </c>
      <c r="C78">
        <v>0</v>
      </c>
      <c r="E78" s="8">
        <f t="shared" si="9"/>
        <v>0.7378982681599789</v>
      </c>
      <c r="F78" s="9">
        <f t="shared" si="10"/>
        <v>-0.30394931190528507</v>
      </c>
      <c r="H78" s="8">
        <f t="shared" si="8"/>
        <v>0.002299934089597768</v>
      </c>
      <c r="I78" s="3" t="str">
        <f t="shared" si="11"/>
        <v>Y</v>
      </c>
    </row>
    <row r="79" spans="1:9" ht="12.75">
      <c r="A79">
        <v>74</v>
      </c>
      <c r="B79">
        <v>227</v>
      </c>
      <c r="C79">
        <v>0</v>
      </c>
      <c r="E79" s="8">
        <f t="shared" si="9"/>
        <v>0.5854469802359218</v>
      </c>
      <c r="F79" s="9">
        <f t="shared" si="10"/>
        <v>-0.535379654722874</v>
      </c>
      <c r="H79" s="8">
        <f t="shared" si="8"/>
        <v>0.0013595859483573293</v>
      </c>
      <c r="I79" s="3" t="str">
        <f t="shared" si="11"/>
        <v>N</v>
      </c>
    </row>
    <row r="80" spans="1:9" ht="12.75">
      <c r="A80">
        <v>75</v>
      </c>
      <c r="B80">
        <v>360</v>
      </c>
      <c r="C80">
        <v>1</v>
      </c>
      <c r="E80" s="8">
        <f t="shared" si="9"/>
        <v>0.17492891283888667</v>
      </c>
      <c r="F80" s="9">
        <f t="shared" si="10"/>
        <v>-1.743375599934428</v>
      </c>
      <c r="H80" s="8">
        <f t="shared" si="8"/>
        <v>0.003156614039466295</v>
      </c>
      <c r="I80" s="3" t="str">
        <f t="shared" si="11"/>
        <v>Y</v>
      </c>
    </row>
    <row r="81" spans="1:9" ht="12.75">
      <c r="A81">
        <v>76</v>
      </c>
      <c r="B81">
        <v>538</v>
      </c>
      <c r="C81">
        <v>2</v>
      </c>
      <c r="E81" s="8">
        <f t="shared" si="9"/>
        <v>0.09943533570807493</v>
      </c>
      <c r="F81" s="9">
        <f t="shared" si="10"/>
        <v>-2.3082477384703406</v>
      </c>
      <c r="H81" s="8">
        <f t="shared" si="8"/>
        <v>0.003847822957501069</v>
      </c>
      <c r="I81" s="3" t="str">
        <f t="shared" si="11"/>
        <v>Y</v>
      </c>
    </row>
    <row r="82" spans="1:9" ht="12.75">
      <c r="A82">
        <v>77</v>
      </c>
      <c r="B82">
        <v>730</v>
      </c>
      <c r="C82">
        <v>1</v>
      </c>
      <c r="E82" s="8">
        <f t="shared" si="9"/>
        <v>0.150581001062304</v>
      </c>
      <c r="F82" s="9">
        <f t="shared" si="10"/>
        <v>-1.8932541265393317</v>
      </c>
      <c r="H82" s="8">
        <f t="shared" si="8"/>
        <v>0.0017423773846902421</v>
      </c>
      <c r="I82" s="3" t="str">
        <f t="shared" si="11"/>
        <v>N</v>
      </c>
    </row>
    <row r="83" spans="1:9" ht="12.75">
      <c r="A83">
        <v>78</v>
      </c>
      <c r="B83">
        <v>697</v>
      </c>
      <c r="C83">
        <v>0</v>
      </c>
      <c r="E83" s="8">
        <f t="shared" si="9"/>
        <v>0.3944249711228169</v>
      </c>
      <c r="F83" s="9">
        <f t="shared" si="10"/>
        <v>-0.9303263440519913</v>
      </c>
      <c r="H83" s="8">
        <f t="shared" si="8"/>
        <v>0.0005536258306098094</v>
      </c>
      <c r="I83" s="3" t="str">
        <f t="shared" si="11"/>
        <v>N</v>
      </c>
    </row>
    <row r="84" spans="1:9" ht="12.75">
      <c r="A84">
        <v>79</v>
      </c>
      <c r="B84">
        <v>179</v>
      </c>
      <c r="C84">
        <v>1</v>
      </c>
      <c r="E84" s="8">
        <f t="shared" si="9"/>
        <v>0.1805887294515964</v>
      </c>
      <c r="F84" s="9">
        <f t="shared" si="10"/>
        <v>-1.711533046083936</v>
      </c>
      <c r="H84" s="8">
        <f t="shared" si="8"/>
        <v>0.005235374661042161</v>
      </c>
      <c r="I84" s="3" t="str">
        <f t="shared" si="11"/>
        <v>Y</v>
      </c>
    </row>
    <row r="85" spans="1:9" ht="12.75">
      <c r="A85">
        <v>80</v>
      </c>
      <c r="B85">
        <v>138</v>
      </c>
      <c r="C85">
        <v>2</v>
      </c>
      <c r="E85" s="8">
        <f t="shared" si="9"/>
        <v>0.07490472320363575</v>
      </c>
      <c r="F85" s="9">
        <f t="shared" si="10"/>
        <v>-2.5915383303185213</v>
      </c>
      <c r="H85" s="8">
        <f t="shared" si="8"/>
        <v>0.010429520053638107</v>
      </c>
      <c r="I85" s="3" t="str">
        <f t="shared" si="11"/>
        <v>Y</v>
      </c>
    </row>
    <row r="86" spans="1:9" ht="12.75">
      <c r="A86">
        <v>81</v>
      </c>
      <c r="B86">
        <v>178</v>
      </c>
      <c r="C86">
        <v>0</v>
      </c>
      <c r="E86" s="8">
        <f t="shared" si="9"/>
        <v>0.6294233842383619</v>
      </c>
      <c r="F86" s="9">
        <f t="shared" si="10"/>
        <v>-0.4629511418193032</v>
      </c>
      <c r="H86" s="8">
        <f t="shared" si="8"/>
        <v>0.0016028568510844704</v>
      </c>
      <c r="I86" s="3" t="str">
        <f t="shared" si="11"/>
        <v>N</v>
      </c>
    </row>
    <row r="87" spans="1:9" ht="12.75">
      <c r="A87">
        <v>82</v>
      </c>
      <c r="B87">
        <v>393</v>
      </c>
      <c r="C87">
        <v>1</v>
      </c>
      <c r="E87" s="8">
        <f t="shared" si="9"/>
        <v>0.17264790428802426</v>
      </c>
      <c r="F87" s="9">
        <f aca="true" t="shared" si="12" ref="F87:F102">LN(E87)</f>
        <v>-1.7565009937195226</v>
      </c>
      <c r="H87" s="8">
        <f t="shared" si="8"/>
        <v>0.0029435255963591897</v>
      </c>
      <c r="I87" s="3" t="str">
        <f t="shared" si="11"/>
        <v>Y</v>
      </c>
    </row>
    <row r="88" spans="1:9" ht="12.75">
      <c r="A88">
        <v>83</v>
      </c>
      <c r="B88">
        <v>351</v>
      </c>
      <c r="C88">
        <v>3</v>
      </c>
      <c r="E88" s="8">
        <f t="shared" si="9"/>
        <v>0.06364399064457511</v>
      </c>
      <c r="F88" s="9">
        <f t="shared" si="12"/>
        <v>-2.7544503709327177</v>
      </c>
      <c r="H88" s="8">
        <f t="shared" si="8"/>
        <v>0.007695967284108505</v>
      </c>
      <c r="I88" s="3" t="str">
        <f t="shared" si="11"/>
        <v>Y</v>
      </c>
    </row>
    <row r="89" spans="1:9" ht="12.75">
      <c r="A89">
        <v>84</v>
      </c>
      <c r="B89">
        <v>849</v>
      </c>
      <c r="C89">
        <v>3</v>
      </c>
      <c r="E89" s="8">
        <f t="shared" si="9"/>
        <v>0.06830758003402099</v>
      </c>
      <c r="F89" s="9">
        <f t="shared" si="12"/>
        <v>-2.683734537098944</v>
      </c>
      <c r="H89" s="8">
        <f t="shared" si="8"/>
        <v>0.003639670381556531</v>
      </c>
      <c r="I89" s="3" t="str">
        <f t="shared" si="11"/>
        <v>Y</v>
      </c>
    </row>
    <row r="90" spans="1:9" ht="12.75">
      <c r="A90">
        <v>85</v>
      </c>
      <c r="B90">
        <v>764</v>
      </c>
      <c r="C90">
        <v>3</v>
      </c>
      <c r="E90" s="8">
        <f t="shared" si="9"/>
        <v>0.06886420527443309</v>
      </c>
      <c r="F90" s="9">
        <f t="shared" si="12"/>
        <v>-2.675618753020199</v>
      </c>
      <c r="H90" s="8">
        <f t="shared" si="8"/>
        <v>0.003999468043667008</v>
      </c>
      <c r="I90" s="3" t="str">
        <f t="shared" si="11"/>
        <v>Y</v>
      </c>
    </row>
    <row r="91" spans="1:9" ht="12.75">
      <c r="A91">
        <v>86</v>
      </c>
      <c r="B91">
        <v>1268</v>
      </c>
      <c r="C91">
        <v>2</v>
      </c>
      <c r="E91" s="8">
        <f t="shared" si="9"/>
        <v>0.08501724594931012</v>
      </c>
      <c r="F91" s="9">
        <f t="shared" si="12"/>
        <v>-2.4649011495506317</v>
      </c>
      <c r="H91" s="8">
        <f t="shared" si="8"/>
        <v>0.0017882775729802691</v>
      </c>
      <c r="I91" s="3" t="str">
        <f t="shared" si="11"/>
        <v>N</v>
      </c>
    </row>
    <row r="92" spans="1:9" ht="12.75">
      <c r="A92">
        <v>87</v>
      </c>
      <c r="B92">
        <v>275</v>
      </c>
      <c r="C92">
        <v>0</v>
      </c>
      <c r="E92" s="8">
        <f t="shared" si="9"/>
        <v>0.5508194386189743</v>
      </c>
      <c r="F92" s="9">
        <f t="shared" si="12"/>
        <v>-0.5963482211400333</v>
      </c>
      <c r="H92" s="8">
        <f t="shared" si="8"/>
        <v>0.0011836114471286676</v>
      </c>
      <c r="I92" s="3" t="str">
        <f t="shared" si="11"/>
        <v>N</v>
      </c>
    </row>
    <row r="93" spans="1:9" ht="12.75">
      <c r="A93">
        <v>88</v>
      </c>
      <c r="B93">
        <v>299</v>
      </c>
      <c r="C93">
        <v>1</v>
      </c>
      <c r="E93" s="8">
        <f t="shared" si="9"/>
        <v>0.17875767931331726</v>
      </c>
      <c r="F93" s="9">
        <f t="shared" si="12"/>
        <v>-1.7217241371374423</v>
      </c>
      <c r="H93" s="8">
        <f t="shared" si="8"/>
        <v>0.003644276460660061</v>
      </c>
      <c r="I93" s="3" t="str">
        <f t="shared" si="11"/>
        <v>Y</v>
      </c>
    </row>
    <row r="94" spans="1:9" ht="12.75">
      <c r="A94">
        <v>89</v>
      </c>
      <c r="B94">
        <v>220</v>
      </c>
      <c r="C94">
        <v>0</v>
      </c>
      <c r="E94" s="8">
        <f t="shared" si="9"/>
        <v>0.5911200563615087</v>
      </c>
      <c r="F94" s="9">
        <f t="shared" si="12"/>
        <v>-0.5257361411547663</v>
      </c>
      <c r="H94" s="8">
        <f t="shared" si="8"/>
        <v>0.0013897176715329965</v>
      </c>
      <c r="I94" s="3" t="str">
        <f t="shared" si="11"/>
        <v>N</v>
      </c>
    </row>
    <row r="95" spans="1:9" ht="12.75">
      <c r="A95">
        <v>90</v>
      </c>
      <c r="B95">
        <v>402</v>
      </c>
      <c r="C95">
        <v>1</v>
      </c>
      <c r="E95" s="8">
        <f t="shared" si="9"/>
        <v>0.1720148622827385</v>
      </c>
      <c r="F95" s="9">
        <f t="shared" si="12"/>
        <v>-1.7601743972811212</v>
      </c>
      <c r="H95" s="8">
        <f t="shared" si="8"/>
        <v>0.0028903133117580944</v>
      </c>
      <c r="I95" s="3" t="str">
        <f t="shared" si="11"/>
        <v>Y</v>
      </c>
    </row>
    <row r="96" spans="1:9" ht="12.75">
      <c r="A96">
        <v>91</v>
      </c>
      <c r="B96">
        <v>96</v>
      </c>
      <c r="C96">
        <v>1</v>
      </c>
      <c r="E96" s="8">
        <f t="shared" si="9"/>
        <v>0.1629232686120614</v>
      </c>
      <c r="F96" s="9">
        <f t="shared" si="12"/>
        <v>-1.8144759337217307</v>
      </c>
      <c r="H96" s="8">
        <f t="shared" si="8"/>
        <v>0.007500354238241594</v>
      </c>
      <c r="I96" s="3" t="str">
        <f t="shared" si="11"/>
        <v>Y</v>
      </c>
    </row>
    <row r="97" spans="1:9" ht="12.75">
      <c r="A97">
        <v>92</v>
      </c>
      <c r="B97">
        <v>271</v>
      </c>
      <c r="C97">
        <v>1</v>
      </c>
      <c r="E97" s="8">
        <f t="shared" si="9"/>
        <v>0.18016717035148389</v>
      </c>
      <c r="F97" s="9">
        <f t="shared" si="12"/>
        <v>-1.7138701349144816</v>
      </c>
      <c r="H97" s="8">
        <f t="shared" si="8"/>
        <v>0.0039224276662210705</v>
      </c>
      <c r="I97" s="3" t="str">
        <f t="shared" si="11"/>
        <v>Y</v>
      </c>
    </row>
    <row r="98" spans="1:9" ht="12.75">
      <c r="A98">
        <v>93</v>
      </c>
      <c r="B98">
        <v>142</v>
      </c>
      <c r="C98">
        <v>0</v>
      </c>
      <c r="E98" s="8">
        <f t="shared" si="9"/>
        <v>0.6697093251502227</v>
      </c>
      <c r="F98" s="9">
        <f t="shared" si="12"/>
        <v>-0.40091150379362256</v>
      </c>
      <c r="H98" s="8">
        <f t="shared" si="8"/>
        <v>0.0018454587926945041</v>
      </c>
      <c r="I98" s="3" t="str">
        <f t="shared" si="11"/>
        <v>N</v>
      </c>
    </row>
    <row r="99" spans="1:9" ht="12.75">
      <c r="A99">
        <v>94</v>
      </c>
      <c r="B99">
        <v>246</v>
      </c>
      <c r="C99">
        <v>0</v>
      </c>
      <c r="E99" s="8">
        <f t="shared" si="9"/>
        <v>0.5709037193212778</v>
      </c>
      <c r="F99" s="9">
        <f t="shared" si="12"/>
        <v>-0.5605347011946833</v>
      </c>
      <c r="H99" s="8">
        <f t="shared" si="8"/>
        <v>0.0012840202298853307</v>
      </c>
      <c r="I99" s="3" t="str">
        <f t="shared" si="11"/>
        <v>N</v>
      </c>
    </row>
    <row r="100" spans="1:9" ht="12.75">
      <c r="A100">
        <v>95</v>
      </c>
      <c r="B100">
        <v>456</v>
      </c>
      <c r="C100">
        <v>1</v>
      </c>
      <c r="E100" s="8">
        <f t="shared" si="9"/>
        <v>0.1681904949239934</v>
      </c>
      <c r="F100" s="9">
        <f t="shared" si="12"/>
        <v>-1.782658043598969</v>
      </c>
      <c r="H100" s="8">
        <f t="shared" si="8"/>
        <v>0.002607488362620703</v>
      </c>
      <c r="I100" s="3" t="str">
        <f t="shared" si="11"/>
        <v>Y</v>
      </c>
    </row>
    <row r="101" spans="1:9" ht="12.75">
      <c r="A101">
        <v>96</v>
      </c>
      <c r="B101">
        <v>403</v>
      </c>
      <c r="C101">
        <v>2</v>
      </c>
      <c r="E101" s="8">
        <f t="shared" si="9"/>
        <v>0.10018113452061188</v>
      </c>
      <c r="F101" s="9">
        <f t="shared" si="12"/>
        <v>-2.3007753862953515</v>
      </c>
      <c r="H101" s="8">
        <f t="shared" si="8"/>
        <v>0.004889130379192899</v>
      </c>
      <c r="I101" s="3" t="str">
        <f t="shared" si="11"/>
        <v>Y</v>
      </c>
    </row>
    <row r="102" spans="1:9" ht="12.75">
      <c r="A102">
        <v>97</v>
      </c>
      <c r="B102">
        <v>128</v>
      </c>
      <c r="C102">
        <v>1</v>
      </c>
      <c r="E102" s="8">
        <f t="shared" si="9"/>
        <v>0.17375928637279156</v>
      </c>
      <c r="F102" s="9">
        <f t="shared" si="12"/>
        <v>-1.7500843492155826</v>
      </c>
      <c r="H102" s="8">
        <f aca="true" t="shared" si="13" ref="H102:H131">(B$1+C102)/(B$1+B$2+B102)</f>
        <v>0.006428156575175726</v>
      </c>
      <c r="I102" s="3" t="str">
        <f t="shared" si="11"/>
        <v>Y</v>
      </c>
    </row>
    <row r="103" spans="1:9" ht="12.75">
      <c r="A103">
        <v>98</v>
      </c>
      <c r="B103">
        <v>370</v>
      </c>
      <c r="C103">
        <v>2</v>
      </c>
      <c r="E103" s="8">
        <f t="shared" si="9"/>
        <v>0.09982457167366468</v>
      </c>
      <c r="F103" s="9">
        <f aca="true" t="shared" si="14" ref="F103:F118">LN(E103)</f>
        <v>-2.304340916814262</v>
      </c>
      <c r="H103" s="8">
        <f t="shared" si="13"/>
        <v>0.005235467909406705</v>
      </c>
      <c r="I103" s="3" t="str">
        <f t="shared" si="11"/>
        <v>Y</v>
      </c>
    </row>
    <row r="104" spans="1:9" ht="12.75">
      <c r="A104">
        <v>99</v>
      </c>
      <c r="B104">
        <v>128</v>
      </c>
      <c r="C104">
        <v>0</v>
      </c>
      <c r="E104" s="8">
        <f t="shared" si="9"/>
        <v>0.6878391786414447</v>
      </c>
      <c r="F104" s="9">
        <f t="shared" si="14"/>
        <v>-0.3742002203476887</v>
      </c>
      <c r="H104" s="8">
        <f t="shared" si="13"/>
        <v>0.001960877309888159</v>
      </c>
      <c r="I104" s="3" t="str">
        <f t="shared" si="11"/>
        <v>N</v>
      </c>
    </row>
    <row r="105" spans="1:9" ht="12.75">
      <c r="A105">
        <v>100</v>
      </c>
      <c r="B105">
        <v>386</v>
      </c>
      <c r="C105">
        <v>0</v>
      </c>
      <c r="E105" s="8">
        <f t="shared" si="9"/>
        <v>0.49091944646759816</v>
      </c>
      <c r="F105" s="9">
        <f t="shared" si="14"/>
        <v>-0.7114752247944125</v>
      </c>
      <c r="H105" s="8">
        <f t="shared" si="13"/>
        <v>0.0009109521155462086</v>
      </c>
      <c r="I105" s="3" t="str">
        <f t="shared" si="11"/>
        <v>N</v>
      </c>
    </row>
    <row r="106" spans="1:9" ht="12.75">
      <c r="A106">
        <v>101</v>
      </c>
      <c r="B106">
        <v>380</v>
      </c>
      <c r="C106">
        <v>0</v>
      </c>
      <c r="E106" s="8">
        <f t="shared" si="9"/>
        <v>0.49363104042614875</v>
      </c>
      <c r="F106" s="9">
        <f t="shared" si="14"/>
        <v>-0.7059669225777726</v>
      </c>
      <c r="H106" s="8">
        <f t="shared" si="13"/>
        <v>0.0009224383273463801</v>
      </c>
      <c r="I106" s="3" t="str">
        <f t="shared" si="11"/>
        <v>N</v>
      </c>
    </row>
    <row r="107" spans="1:9" ht="12.75">
      <c r="A107">
        <v>102</v>
      </c>
      <c r="B107">
        <v>611</v>
      </c>
      <c r="C107">
        <v>0</v>
      </c>
      <c r="E107" s="8">
        <f t="shared" si="9"/>
        <v>0.414832506952418</v>
      </c>
      <c r="F107" s="9">
        <f t="shared" si="14"/>
        <v>-0.8798804379239301</v>
      </c>
      <c r="H107" s="8">
        <f t="shared" si="13"/>
        <v>0.0006209835846193317</v>
      </c>
      <c r="I107" s="3" t="str">
        <f t="shared" si="11"/>
        <v>N</v>
      </c>
    </row>
    <row r="108" spans="1:9" ht="12.75">
      <c r="A108">
        <v>103</v>
      </c>
      <c r="B108">
        <v>376</v>
      </c>
      <c r="C108">
        <v>1</v>
      </c>
      <c r="E108" s="8">
        <f t="shared" si="9"/>
        <v>0.1738328527899105</v>
      </c>
      <c r="F108" s="9">
        <f t="shared" si="14"/>
        <v>-1.7496610576049347</v>
      </c>
      <c r="H108" s="8">
        <f t="shared" si="13"/>
        <v>0.0030495761339074377</v>
      </c>
      <c r="I108" s="3" t="str">
        <f t="shared" si="11"/>
        <v>Y</v>
      </c>
    </row>
    <row r="109" spans="1:9" ht="12.75">
      <c r="A109">
        <v>104</v>
      </c>
      <c r="B109">
        <v>504</v>
      </c>
      <c r="C109">
        <v>1</v>
      </c>
      <c r="E109" s="8">
        <f t="shared" si="9"/>
        <v>0.16482973808529186</v>
      </c>
      <c r="F109" s="9">
        <f t="shared" si="14"/>
        <v>-1.802842228239153</v>
      </c>
      <c r="H109" s="8">
        <f t="shared" si="13"/>
        <v>0.002398837094710553</v>
      </c>
      <c r="I109" s="3" t="str">
        <f t="shared" si="11"/>
        <v>Y</v>
      </c>
    </row>
    <row r="110" spans="1:9" ht="12.75">
      <c r="A110">
        <v>105</v>
      </c>
      <c r="B110">
        <v>286</v>
      </c>
      <c r="C110">
        <v>0</v>
      </c>
      <c r="E110" s="8">
        <f t="shared" si="9"/>
        <v>0.5437840043896153</v>
      </c>
      <c r="F110" s="9">
        <f t="shared" si="14"/>
        <v>-0.6092031617261</v>
      </c>
      <c r="H110" s="8">
        <f t="shared" si="13"/>
        <v>0.001149514997066242</v>
      </c>
      <c r="I110" s="3" t="str">
        <f t="shared" si="11"/>
        <v>N</v>
      </c>
    </row>
    <row r="111" spans="1:9" ht="12.75">
      <c r="A111">
        <v>106</v>
      </c>
      <c r="B111">
        <v>729</v>
      </c>
      <c r="C111">
        <v>0</v>
      </c>
      <c r="E111" s="8">
        <f t="shared" si="9"/>
        <v>0.3876278081539321</v>
      </c>
      <c r="F111" s="9">
        <f t="shared" si="14"/>
        <v>-0.9477096570758476</v>
      </c>
      <c r="H111" s="8">
        <f t="shared" si="13"/>
        <v>0.0005321479512279758</v>
      </c>
      <c r="I111" s="3" t="str">
        <f t="shared" si="11"/>
        <v>N</v>
      </c>
    </row>
    <row r="112" spans="1:9" ht="12.75">
      <c r="A112">
        <v>107</v>
      </c>
      <c r="B112">
        <v>279</v>
      </c>
      <c r="C112">
        <v>0</v>
      </c>
      <c r="E112" s="8">
        <f t="shared" si="9"/>
        <v>0.5482266851805162</v>
      </c>
      <c r="F112" s="9">
        <f t="shared" si="14"/>
        <v>-0.6010664184789221</v>
      </c>
      <c r="H112" s="8">
        <f t="shared" si="13"/>
        <v>0.0011709812027667727</v>
      </c>
      <c r="I112" s="3" t="str">
        <f t="shared" si="11"/>
        <v>N</v>
      </c>
    </row>
    <row r="113" spans="1:9" ht="12.75">
      <c r="A113">
        <v>108</v>
      </c>
      <c r="B113">
        <v>472</v>
      </c>
      <c r="C113">
        <v>0</v>
      </c>
      <c r="E113" s="8">
        <f t="shared" si="9"/>
        <v>0.4567314712315637</v>
      </c>
      <c r="F113" s="9">
        <f t="shared" si="14"/>
        <v>-0.7836596510896925</v>
      </c>
      <c r="H113" s="8">
        <f t="shared" si="13"/>
        <v>0.0007729898081547437</v>
      </c>
      <c r="I113" s="3" t="str">
        <f t="shared" si="11"/>
        <v>N</v>
      </c>
    </row>
    <row r="114" spans="1:9" ht="12.75">
      <c r="A114">
        <v>109</v>
      </c>
      <c r="B114">
        <v>346</v>
      </c>
      <c r="C114">
        <v>0</v>
      </c>
      <c r="E114" s="8">
        <f t="shared" si="9"/>
        <v>0.5099839532404545</v>
      </c>
      <c r="F114" s="9">
        <f t="shared" si="14"/>
        <v>-0.6733760179931779</v>
      </c>
      <c r="H114" s="8">
        <f t="shared" si="13"/>
        <v>0.0009934192269614294</v>
      </c>
      <c r="I114" s="3" t="str">
        <f t="shared" si="11"/>
        <v>N</v>
      </c>
    </row>
    <row r="115" spans="1:9" ht="12.75">
      <c r="A115">
        <v>110</v>
      </c>
      <c r="B115">
        <v>461</v>
      </c>
      <c r="C115">
        <v>0</v>
      </c>
      <c r="E115" s="8">
        <f t="shared" si="9"/>
        <v>0.46067506641958056</v>
      </c>
      <c r="F115" s="9">
        <f t="shared" si="14"/>
        <v>-0.7750623295823971</v>
      </c>
      <c r="H115" s="8">
        <f t="shared" si="13"/>
        <v>0.0007882594309869454</v>
      </c>
      <c r="I115" s="3" t="str">
        <f t="shared" si="11"/>
        <v>N</v>
      </c>
    </row>
    <row r="116" spans="1:9" ht="12.75">
      <c r="A116">
        <v>111</v>
      </c>
      <c r="B116">
        <v>139</v>
      </c>
      <c r="C116">
        <v>0</v>
      </c>
      <c r="E116" s="8">
        <f t="shared" si="9"/>
        <v>0.6734625363696405</v>
      </c>
      <c r="F116" s="9">
        <f t="shared" si="14"/>
        <v>-0.39532290996521613</v>
      </c>
      <c r="H116" s="8">
        <f t="shared" si="13"/>
        <v>0.0018690328988226032</v>
      </c>
      <c r="I116" s="3" t="str">
        <f t="shared" si="11"/>
        <v>N</v>
      </c>
    </row>
    <row r="117" spans="1:9" ht="12.75">
      <c r="A117">
        <v>112</v>
      </c>
      <c r="B117">
        <v>283</v>
      </c>
      <c r="C117">
        <v>0</v>
      </c>
      <c r="E117" s="8">
        <f t="shared" si="9"/>
        <v>0.5456735156711204</v>
      </c>
      <c r="F117" s="9">
        <f t="shared" si="14"/>
        <v>-0.6057344387309059</v>
      </c>
      <c r="H117" s="8">
        <f t="shared" si="13"/>
        <v>0.0011586176654988973</v>
      </c>
      <c r="I117" s="3" t="str">
        <f t="shared" si="11"/>
        <v>N</v>
      </c>
    </row>
    <row r="118" spans="1:9" ht="12.75">
      <c r="A118">
        <v>113</v>
      </c>
      <c r="B118">
        <v>244</v>
      </c>
      <c r="C118">
        <v>0</v>
      </c>
      <c r="E118" s="8">
        <f t="shared" si="9"/>
        <v>0.5723791414308776</v>
      </c>
      <c r="F118" s="9">
        <f t="shared" si="14"/>
        <v>-0.5579536725108483</v>
      </c>
      <c r="H118" s="8">
        <f t="shared" si="13"/>
        <v>0.0012915766260714091</v>
      </c>
      <c r="I118" s="3" t="str">
        <f t="shared" si="11"/>
        <v>N</v>
      </c>
    </row>
    <row r="119" spans="1:9" ht="12.75">
      <c r="A119">
        <v>114</v>
      </c>
      <c r="B119">
        <v>353</v>
      </c>
      <c r="C119">
        <v>1</v>
      </c>
      <c r="E119" s="8">
        <f t="shared" si="9"/>
        <v>0.1754004454476106</v>
      </c>
      <c r="F119" s="9">
        <f aca="true" t="shared" si="15" ref="F119:F131">LN(E119)</f>
        <v>-1.7406836594371846</v>
      </c>
      <c r="H119" s="8">
        <f t="shared" si="13"/>
        <v>0.0032058427425616307</v>
      </c>
      <c r="I119" s="3" t="str">
        <f t="shared" si="11"/>
        <v>Y</v>
      </c>
    </row>
    <row r="120" spans="1:9" ht="12.75">
      <c r="A120">
        <v>115</v>
      </c>
      <c r="B120">
        <v>98</v>
      </c>
      <c r="C120">
        <v>0</v>
      </c>
      <c r="E120" s="8">
        <f t="shared" si="9"/>
        <v>0.7328449419784222</v>
      </c>
      <c r="F120" s="9">
        <f t="shared" si="15"/>
        <v>-0.31082113838374414</v>
      </c>
      <c r="H120" s="8">
        <f t="shared" si="13"/>
        <v>0.0022643405587127767</v>
      </c>
      <c r="I120" s="3" t="str">
        <f t="shared" si="11"/>
        <v>Y</v>
      </c>
    </row>
    <row r="121" spans="1:9" ht="12.75">
      <c r="A121">
        <v>116</v>
      </c>
      <c r="B121">
        <v>89</v>
      </c>
      <c r="C121">
        <v>1</v>
      </c>
      <c r="E121" s="8">
        <f t="shared" si="9"/>
        <v>0.1593974139498396</v>
      </c>
      <c r="F121" s="9">
        <f t="shared" si="15"/>
        <v>-1.8363547364098254</v>
      </c>
      <c r="H121" s="8">
        <f t="shared" si="13"/>
        <v>0.007784381877619561</v>
      </c>
      <c r="I121" s="3" t="str">
        <f t="shared" si="11"/>
        <v>Y</v>
      </c>
    </row>
    <row r="122" spans="1:9" ht="12.75">
      <c r="A122">
        <v>117</v>
      </c>
      <c r="B122">
        <v>280</v>
      </c>
      <c r="C122">
        <v>0</v>
      </c>
      <c r="E122" s="8">
        <f t="shared" si="9"/>
        <v>0.5475847220372411</v>
      </c>
      <c r="F122" s="9">
        <f t="shared" si="15"/>
        <v>-0.6022380858159977</v>
      </c>
      <c r="H122" s="8">
        <f t="shared" si="13"/>
        <v>0.0011678656472897378</v>
      </c>
      <c r="I122" s="3" t="str">
        <f t="shared" si="11"/>
        <v>N</v>
      </c>
    </row>
    <row r="123" spans="1:9" ht="12.75">
      <c r="A123">
        <v>118</v>
      </c>
      <c r="B123">
        <v>119</v>
      </c>
      <c r="C123">
        <v>0</v>
      </c>
      <c r="E123" s="8">
        <f t="shared" si="9"/>
        <v>0.7003826286915134</v>
      </c>
      <c r="F123" s="9">
        <f t="shared" si="15"/>
        <v>-0.3561284808604341</v>
      </c>
      <c r="H123" s="8">
        <f t="shared" si="13"/>
        <v>0.0020430178931419604</v>
      </c>
      <c r="I123" s="3" t="str">
        <f t="shared" si="11"/>
        <v>N</v>
      </c>
    </row>
    <row r="124" spans="1:9" ht="12.75">
      <c r="A124">
        <v>119</v>
      </c>
      <c r="B124">
        <v>909</v>
      </c>
      <c r="C124">
        <v>1</v>
      </c>
      <c r="E124" s="8">
        <f t="shared" si="9"/>
        <v>0.14133463719651584</v>
      </c>
      <c r="F124" s="9">
        <f t="shared" si="15"/>
        <v>-1.956624887013797</v>
      </c>
      <c r="H124" s="8">
        <f t="shared" si="13"/>
        <v>0.001431997144788483</v>
      </c>
      <c r="I124" s="3" t="str">
        <f t="shared" si="11"/>
        <v>N</v>
      </c>
    </row>
    <row r="125" spans="1:9" ht="12.75">
      <c r="A125">
        <v>120</v>
      </c>
      <c r="B125">
        <v>543</v>
      </c>
      <c r="C125">
        <v>1</v>
      </c>
      <c r="E125" s="8">
        <f t="shared" si="9"/>
        <v>0.16216722816130977</v>
      </c>
      <c r="F125" s="9">
        <f t="shared" si="15"/>
        <v>-1.8191272035760615</v>
      </c>
      <c r="H125" s="8">
        <f t="shared" si="13"/>
        <v>0.002252394797005484</v>
      </c>
      <c r="I125" s="3" t="str">
        <f t="shared" si="11"/>
        <v>Y</v>
      </c>
    </row>
    <row r="126" spans="1:9" ht="12.75">
      <c r="A126">
        <v>121</v>
      </c>
      <c r="B126">
        <v>602</v>
      </c>
      <c r="C126">
        <v>0</v>
      </c>
      <c r="E126" s="8">
        <f t="shared" si="9"/>
        <v>0.4171748112407839</v>
      </c>
      <c r="F126" s="9">
        <f t="shared" si="15"/>
        <v>-0.874249933419378</v>
      </c>
      <c r="H126" s="8">
        <f t="shared" si="13"/>
        <v>0.0006289922585357483</v>
      </c>
      <c r="I126" s="3" t="str">
        <f t="shared" si="11"/>
        <v>N</v>
      </c>
    </row>
    <row r="127" spans="1:9" ht="12.75">
      <c r="A127">
        <v>122</v>
      </c>
      <c r="B127">
        <v>646</v>
      </c>
      <c r="C127">
        <v>0</v>
      </c>
      <c r="E127" s="8">
        <f t="shared" si="9"/>
        <v>0.4061165898575682</v>
      </c>
      <c r="F127" s="9">
        <f t="shared" si="15"/>
        <v>-0.9011149934681271</v>
      </c>
      <c r="H127" s="8">
        <f t="shared" si="13"/>
        <v>0.0005916859793060474</v>
      </c>
      <c r="I127" s="3" t="str">
        <f t="shared" si="11"/>
        <v>N</v>
      </c>
    </row>
    <row r="128" spans="1:9" ht="12.75">
      <c r="A128">
        <v>123</v>
      </c>
      <c r="B128">
        <v>253</v>
      </c>
      <c r="C128">
        <v>1</v>
      </c>
      <c r="E128" s="8">
        <f t="shared" si="9"/>
        <v>0.18087355182831047</v>
      </c>
      <c r="F128" s="9">
        <f t="shared" si="15"/>
        <v>-1.7099571005404377</v>
      </c>
      <c r="H128" s="8">
        <f t="shared" si="13"/>
        <v>0.004124817573036024</v>
      </c>
      <c r="I128" s="3" t="str">
        <f t="shared" si="11"/>
        <v>Y</v>
      </c>
    </row>
    <row r="129" spans="1:9" ht="12.75">
      <c r="A129">
        <v>124</v>
      </c>
      <c r="B129">
        <v>255</v>
      </c>
      <c r="C129">
        <v>0</v>
      </c>
      <c r="E129" s="8">
        <f t="shared" si="9"/>
        <v>0.5644152043407104</v>
      </c>
      <c r="F129" s="9">
        <f t="shared" si="15"/>
        <v>-0.5719651204210551</v>
      </c>
      <c r="H129" s="8">
        <f t="shared" si="13"/>
        <v>0.001251082548578067</v>
      </c>
      <c r="I129" s="3" t="str">
        <f t="shared" si="11"/>
        <v>N</v>
      </c>
    </row>
    <row r="130" spans="1:9" ht="12.75">
      <c r="A130">
        <v>125</v>
      </c>
      <c r="B130">
        <v>383</v>
      </c>
      <c r="C130">
        <v>0</v>
      </c>
      <c r="E130" s="8">
        <f t="shared" si="9"/>
        <v>0.49226912297902414</v>
      </c>
      <c r="F130" s="9">
        <f t="shared" si="15"/>
        <v>-0.7087297141138152</v>
      </c>
      <c r="H130" s="8">
        <f t="shared" si="13"/>
        <v>0.0009166592408230643</v>
      </c>
      <c r="I130" s="3" t="str">
        <f t="shared" si="11"/>
        <v>N</v>
      </c>
    </row>
    <row r="131" spans="1:9" ht="12.75">
      <c r="A131">
        <v>126</v>
      </c>
      <c r="B131">
        <v>404</v>
      </c>
      <c r="C131">
        <v>0</v>
      </c>
      <c r="E131" s="8">
        <f t="shared" si="9"/>
        <v>0.4830683381991146</v>
      </c>
      <c r="F131" s="9">
        <f t="shared" si="15"/>
        <v>-0.7275971483832109</v>
      </c>
      <c r="H131" s="8">
        <f t="shared" si="13"/>
        <v>0.000878147991341629</v>
      </c>
      <c r="I131" s="3" t="str">
        <f t="shared" si="11"/>
        <v>N</v>
      </c>
    </row>
  </sheetData>
  <printOptions gridLines="1" headings="1"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&amp;CProblem 3 -- Model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2" max="2" width="2.140625" style="0" customWidth="1"/>
    <col min="5" max="5" width="9.57421875" style="0" bestFit="1" customWidth="1"/>
    <col min="6" max="6" width="2.7109375" style="0" customWidth="1"/>
    <col min="9" max="9" width="9.57421875" style="0" bestFit="1" customWidth="1"/>
    <col min="10" max="10" width="2.7109375" style="0" customWidth="1"/>
    <col min="13" max="13" width="9.57421875" style="0" bestFit="1" customWidth="1"/>
  </cols>
  <sheetData>
    <row r="1" spans="3:13" ht="12.75">
      <c r="C1" s="2" t="s">
        <v>4</v>
      </c>
      <c r="D1" s="2"/>
      <c r="E1" s="2"/>
      <c r="G1" s="2" t="s">
        <v>14</v>
      </c>
      <c r="H1" s="2"/>
      <c r="I1" s="2"/>
      <c r="K1" s="2" t="s">
        <v>15</v>
      </c>
      <c r="L1" s="2"/>
      <c r="M1" s="2"/>
    </row>
    <row r="2" spans="1:13" ht="12.75">
      <c r="A2" s="1" t="s">
        <v>8</v>
      </c>
      <c r="B2" s="1"/>
      <c r="C2" s="3" t="s">
        <v>1</v>
      </c>
      <c r="D2" s="1" t="s">
        <v>2</v>
      </c>
      <c r="E2" s="1" t="s">
        <v>3</v>
      </c>
      <c r="G2" s="3" t="s">
        <v>1</v>
      </c>
      <c r="H2" s="1" t="s">
        <v>2</v>
      </c>
      <c r="I2" s="1" t="s">
        <v>3</v>
      </c>
      <c r="K2" s="3" t="s">
        <v>1</v>
      </c>
      <c r="L2" s="1" t="s">
        <v>2</v>
      </c>
      <c r="M2" s="1" t="s">
        <v>3</v>
      </c>
    </row>
    <row r="3" spans="1:13" ht="12.75">
      <c r="A3">
        <v>1</v>
      </c>
      <c r="C3" s="3" t="str">
        <f aca="true" t="shared" si="0" ref="C3:C34">IF(D3&gt;0,"Y","N")</f>
        <v>Y</v>
      </c>
      <c r="D3">
        <v>6750</v>
      </c>
      <c r="E3">
        <v>37</v>
      </c>
      <c r="G3">
        <f>IF(Standard!F4="Y",1,0)</f>
        <v>0</v>
      </c>
      <c r="H3">
        <f>G3*D3</f>
        <v>0</v>
      </c>
      <c r="I3">
        <f>G3*E3</f>
        <v>0</v>
      </c>
      <c r="K3">
        <f>IF(Model!I6="Y",1,0)</f>
        <v>1</v>
      </c>
      <c r="L3">
        <f>K3*D3</f>
        <v>6750</v>
      </c>
      <c r="M3">
        <f>K3*E3</f>
        <v>37</v>
      </c>
    </row>
    <row r="4" spans="1:13" ht="12.75">
      <c r="A4">
        <v>2</v>
      </c>
      <c r="C4" s="3" t="str">
        <f t="shared" si="0"/>
        <v>Y</v>
      </c>
      <c r="D4">
        <v>3318</v>
      </c>
      <c r="E4">
        <v>23</v>
      </c>
      <c r="G4">
        <f>IF(Standard!F5="Y",1,0)</f>
        <v>1</v>
      </c>
      <c r="H4">
        <f aca="true" t="shared" si="1" ref="H4:H67">G4*D4</f>
        <v>3318</v>
      </c>
      <c r="I4">
        <f aca="true" t="shared" si="2" ref="I4:I67">G4*E4</f>
        <v>23</v>
      </c>
      <c r="K4">
        <f>IF(Model!I7="Y",1,0)</f>
        <v>1</v>
      </c>
      <c r="L4">
        <f aca="true" t="shared" si="3" ref="L4:L67">K4*D4</f>
        <v>3318</v>
      </c>
      <c r="M4">
        <f aca="true" t="shared" si="4" ref="M4:M67">K4*E4</f>
        <v>23</v>
      </c>
    </row>
    <row r="5" spans="1:13" ht="12.75">
      <c r="A5">
        <v>3</v>
      </c>
      <c r="C5" s="3" t="str">
        <f t="shared" si="0"/>
        <v>Y</v>
      </c>
      <c r="D5">
        <v>982</v>
      </c>
      <c r="E5">
        <v>10</v>
      </c>
      <c r="G5">
        <f>IF(Standard!F6="Y",1,0)</f>
        <v>0</v>
      </c>
      <c r="H5">
        <f t="shared" si="1"/>
        <v>0</v>
      </c>
      <c r="I5">
        <f t="shared" si="2"/>
        <v>0</v>
      </c>
      <c r="K5">
        <f>IF(Model!I8="Y",1,0)</f>
        <v>1</v>
      </c>
      <c r="L5">
        <f t="shared" si="3"/>
        <v>982</v>
      </c>
      <c r="M5">
        <f t="shared" si="4"/>
        <v>10</v>
      </c>
    </row>
    <row r="6" spans="1:13" ht="12.75">
      <c r="A6">
        <v>4</v>
      </c>
      <c r="C6" s="3" t="str">
        <f t="shared" si="0"/>
        <v>Y</v>
      </c>
      <c r="D6">
        <v>2777</v>
      </c>
      <c r="E6">
        <v>30</v>
      </c>
      <c r="G6">
        <f>IF(Standard!F7="Y",1,0)</f>
        <v>1</v>
      </c>
      <c r="H6">
        <f t="shared" si="1"/>
        <v>2777</v>
      </c>
      <c r="I6">
        <f t="shared" si="2"/>
        <v>30</v>
      </c>
      <c r="K6">
        <f>IF(Model!I9="Y",1,0)</f>
        <v>1</v>
      </c>
      <c r="L6">
        <f t="shared" si="3"/>
        <v>2777</v>
      </c>
      <c r="M6">
        <f t="shared" si="4"/>
        <v>30</v>
      </c>
    </row>
    <row r="7" spans="1:13" ht="12.75">
      <c r="A7">
        <v>5</v>
      </c>
      <c r="C7" s="3" t="str">
        <f t="shared" si="0"/>
        <v>Y</v>
      </c>
      <c r="D7">
        <v>48293</v>
      </c>
      <c r="E7">
        <v>1346</v>
      </c>
      <c r="G7">
        <f>IF(Standard!F8="Y",1,0)</f>
        <v>1</v>
      </c>
      <c r="H7">
        <f t="shared" si="1"/>
        <v>48293</v>
      </c>
      <c r="I7">
        <f t="shared" si="2"/>
        <v>1346</v>
      </c>
      <c r="K7">
        <f>IF(Model!I10="Y",1,0)</f>
        <v>1</v>
      </c>
      <c r="L7">
        <f t="shared" si="3"/>
        <v>48293</v>
      </c>
      <c r="M7">
        <f t="shared" si="4"/>
        <v>1346</v>
      </c>
    </row>
    <row r="8" spans="1:13" ht="12.75">
      <c r="A8">
        <v>6</v>
      </c>
      <c r="C8" s="3" t="str">
        <f t="shared" si="0"/>
        <v>Y</v>
      </c>
      <c r="D8">
        <v>7033</v>
      </c>
      <c r="E8">
        <v>215</v>
      </c>
      <c r="G8">
        <f>IF(Standard!F9="Y",1,0)</f>
        <v>1</v>
      </c>
      <c r="H8">
        <f t="shared" si="1"/>
        <v>7033</v>
      </c>
      <c r="I8">
        <f t="shared" si="2"/>
        <v>215</v>
      </c>
      <c r="K8">
        <f>IF(Model!I11="Y",1,0)</f>
        <v>1</v>
      </c>
      <c r="L8">
        <f t="shared" si="3"/>
        <v>7033</v>
      </c>
      <c r="M8">
        <f t="shared" si="4"/>
        <v>215</v>
      </c>
    </row>
    <row r="9" spans="1:13" ht="12.75">
      <c r="A9">
        <v>7</v>
      </c>
      <c r="C9" s="3" t="str">
        <f t="shared" si="0"/>
        <v>Y</v>
      </c>
      <c r="D9">
        <v>35944</v>
      </c>
      <c r="E9">
        <v>1199</v>
      </c>
      <c r="G9">
        <f>IF(Standard!F10="Y",1,0)</f>
        <v>1</v>
      </c>
      <c r="H9">
        <f t="shared" si="1"/>
        <v>35944</v>
      </c>
      <c r="I9">
        <f t="shared" si="2"/>
        <v>1199</v>
      </c>
      <c r="K9">
        <f>IF(Model!I12="Y",1,0)</f>
        <v>1</v>
      </c>
      <c r="L9">
        <f t="shared" si="3"/>
        <v>35944</v>
      </c>
      <c r="M9">
        <f t="shared" si="4"/>
        <v>1199</v>
      </c>
    </row>
    <row r="10" spans="1:13" ht="12.75">
      <c r="A10">
        <v>8</v>
      </c>
      <c r="C10" s="3" t="str">
        <f t="shared" si="0"/>
        <v>Y</v>
      </c>
      <c r="D10">
        <v>15142</v>
      </c>
      <c r="E10">
        <v>482</v>
      </c>
      <c r="G10">
        <f>IF(Standard!F11="Y",1,0)</f>
        <v>1</v>
      </c>
      <c r="H10">
        <f t="shared" si="1"/>
        <v>15142</v>
      </c>
      <c r="I10">
        <f t="shared" si="2"/>
        <v>482</v>
      </c>
      <c r="K10">
        <f>IF(Model!I13="Y",1,0)</f>
        <v>1</v>
      </c>
      <c r="L10">
        <f t="shared" si="3"/>
        <v>15142</v>
      </c>
      <c r="M10">
        <f t="shared" si="4"/>
        <v>482</v>
      </c>
    </row>
    <row r="11" spans="1:13" ht="12.75">
      <c r="A11">
        <v>9</v>
      </c>
      <c r="C11" s="3" t="str">
        <f t="shared" si="0"/>
        <v>Y</v>
      </c>
      <c r="D11">
        <v>24200</v>
      </c>
      <c r="E11">
        <v>123</v>
      </c>
      <c r="G11">
        <f>IF(Standard!F12="Y",1,0)</f>
        <v>1</v>
      </c>
      <c r="H11">
        <f t="shared" si="1"/>
        <v>24200</v>
      </c>
      <c r="I11">
        <f t="shared" si="2"/>
        <v>123</v>
      </c>
      <c r="K11">
        <f>IF(Model!I14="Y",1,0)</f>
        <v>1</v>
      </c>
      <c r="L11">
        <f t="shared" si="3"/>
        <v>24200</v>
      </c>
      <c r="M11">
        <f t="shared" si="4"/>
        <v>123</v>
      </c>
    </row>
    <row r="12" spans="1:13" ht="12.75">
      <c r="A12">
        <v>10</v>
      </c>
      <c r="C12" s="3" t="str">
        <f t="shared" si="0"/>
        <v>Y</v>
      </c>
      <c r="D12">
        <v>7113</v>
      </c>
      <c r="E12">
        <v>49</v>
      </c>
      <c r="G12">
        <f>IF(Standard!F13="Y",1,0)</f>
        <v>1</v>
      </c>
      <c r="H12">
        <f t="shared" si="1"/>
        <v>7113</v>
      </c>
      <c r="I12">
        <f t="shared" si="2"/>
        <v>49</v>
      </c>
      <c r="K12">
        <f>IF(Model!I15="Y",1,0)</f>
        <v>1</v>
      </c>
      <c r="L12">
        <f t="shared" si="3"/>
        <v>7113</v>
      </c>
      <c r="M12">
        <f t="shared" si="4"/>
        <v>49</v>
      </c>
    </row>
    <row r="13" spans="1:13" ht="12.75">
      <c r="A13">
        <v>11</v>
      </c>
      <c r="C13" s="3" t="str">
        <f t="shared" si="0"/>
        <v>Y</v>
      </c>
      <c r="D13">
        <v>32078</v>
      </c>
      <c r="E13">
        <v>123</v>
      </c>
      <c r="G13">
        <f>IF(Standard!F14="Y",1,0)</f>
        <v>1</v>
      </c>
      <c r="H13">
        <f t="shared" si="1"/>
        <v>32078</v>
      </c>
      <c r="I13">
        <f t="shared" si="2"/>
        <v>123</v>
      </c>
      <c r="K13">
        <f>IF(Model!I16="Y",1,0)</f>
        <v>1</v>
      </c>
      <c r="L13">
        <f t="shared" si="3"/>
        <v>32078</v>
      </c>
      <c r="M13">
        <f t="shared" si="4"/>
        <v>123</v>
      </c>
    </row>
    <row r="14" spans="1:13" ht="12.75">
      <c r="A14">
        <v>12</v>
      </c>
      <c r="C14" s="3" t="str">
        <f t="shared" si="0"/>
        <v>Y</v>
      </c>
      <c r="D14">
        <v>6721</v>
      </c>
      <c r="E14">
        <v>24</v>
      </c>
      <c r="G14">
        <f>IF(Standard!F15="Y",1,0)</f>
        <v>0</v>
      </c>
      <c r="H14">
        <f t="shared" si="1"/>
        <v>0</v>
      </c>
      <c r="I14">
        <f t="shared" si="2"/>
        <v>0</v>
      </c>
      <c r="K14">
        <f>IF(Model!I17="Y",1,0)</f>
        <v>0</v>
      </c>
      <c r="L14">
        <f t="shared" si="3"/>
        <v>0</v>
      </c>
      <c r="M14">
        <f t="shared" si="4"/>
        <v>0</v>
      </c>
    </row>
    <row r="15" spans="1:13" ht="12.75">
      <c r="A15">
        <v>13</v>
      </c>
      <c r="C15" s="3" t="str">
        <f t="shared" si="0"/>
        <v>Y</v>
      </c>
      <c r="D15">
        <v>56298</v>
      </c>
      <c r="E15">
        <v>142</v>
      </c>
      <c r="G15">
        <f>IF(Standard!F16="Y",1,0)</f>
        <v>1</v>
      </c>
      <c r="H15">
        <f t="shared" si="1"/>
        <v>56298</v>
      </c>
      <c r="I15">
        <f t="shared" si="2"/>
        <v>142</v>
      </c>
      <c r="K15">
        <f>IF(Model!I18="Y",1,0)</f>
        <v>1</v>
      </c>
      <c r="L15">
        <f t="shared" si="3"/>
        <v>56298</v>
      </c>
      <c r="M15">
        <f t="shared" si="4"/>
        <v>142</v>
      </c>
    </row>
    <row r="16" spans="1:13" ht="12.75">
      <c r="A16">
        <v>14</v>
      </c>
      <c r="C16" s="3" t="str">
        <f t="shared" si="0"/>
        <v>Y</v>
      </c>
      <c r="D16">
        <v>21481</v>
      </c>
      <c r="E16">
        <v>51</v>
      </c>
      <c r="G16">
        <f>IF(Standard!F17="Y",1,0)</f>
        <v>1</v>
      </c>
      <c r="H16">
        <f t="shared" si="1"/>
        <v>21481</v>
      </c>
      <c r="I16">
        <f t="shared" si="2"/>
        <v>51</v>
      </c>
      <c r="K16">
        <f>IF(Model!I19="Y",1,0)</f>
        <v>1</v>
      </c>
      <c r="L16">
        <f t="shared" si="3"/>
        <v>21481</v>
      </c>
      <c r="M16">
        <f t="shared" si="4"/>
        <v>51</v>
      </c>
    </row>
    <row r="17" spans="1:13" ht="12.75">
      <c r="A17">
        <v>15</v>
      </c>
      <c r="C17" s="3" t="str">
        <f t="shared" si="0"/>
        <v>Y</v>
      </c>
      <c r="D17">
        <v>19944</v>
      </c>
      <c r="E17">
        <v>72</v>
      </c>
      <c r="G17">
        <f>IF(Standard!F18="Y",1,0)</f>
        <v>1</v>
      </c>
      <c r="H17">
        <f t="shared" si="1"/>
        <v>19944</v>
      </c>
      <c r="I17">
        <f t="shared" si="2"/>
        <v>72</v>
      </c>
      <c r="K17">
        <f>IF(Model!I20="Y",1,0)</f>
        <v>1</v>
      </c>
      <c r="L17">
        <f t="shared" si="3"/>
        <v>19944</v>
      </c>
      <c r="M17">
        <f t="shared" si="4"/>
        <v>72</v>
      </c>
    </row>
    <row r="18" spans="1:13" ht="12.75">
      <c r="A18">
        <v>16</v>
      </c>
      <c r="C18" s="3" t="str">
        <f t="shared" si="0"/>
        <v>Y</v>
      </c>
      <c r="D18">
        <v>9081</v>
      </c>
      <c r="E18">
        <v>41</v>
      </c>
      <c r="G18">
        <f>IF(Standard!F19="Y",1,0)</f>
        <v>0</v>
      </c>
      <c r="H18">
        <f t="shared" si="1"/>
        <v>0</v>
      </c>
      <c r="I18">
        <f t="shared" si="2"/>
        <v>0</v>
      </c>
      <c r="K18">
        <f>IF(Model!I21="Y",1,0)</f>
        <v>0</v>
      </c>
      <c r="L18">
        <f t="shared" si="3"/>
        <v>0</v>
      </c>
      <c r="M18">
        <f t="shared" si="4"/>
        <v>0</v>
      </c>
    </row>
    <row r="19" spans="1:13" ht="12.75">
      <c r="A19">
        <v>17</v>
      </c>
      <c r="C19" s="3" t="str">
        <f t="shared" si="0"/>
        <v>Y</v>
      </c>
      <c r="D19">
        <v>7773</v>
      </c>
      <c r="E19">
        <v>23</v>
      </c>
      <c r="G19">
        <f>IF(Standard!F20="Y",1,0)</f>
        <v>1</v>
      </c>
      <c r="H19">
        <f t="shared" si="1"/>
        <v>7773</v>
      </c>
      <c r="I19">
        <f t="shared" si="2"/>
        <v>23</v>
      </c>
      <c r="K19">
        <f>IF(Model!I22="Y",1,0)</f>
        <v>1</v>
      </c>
      <c r="L19">
        <f t="shared" si="3"/>
        <v>7773</v>
      </c>
      <c r="M19">
        <f t="shared" si="4"/>
        <v>23</v>
      </c>
    </row>
    <row r="20" spans="1:13" ht="12.75">
      <c r="A20">
        <v>18</v>
      </c>
      <c r="C20" s="3" t="str">
        <f t="shared" si="0"/>
        <v>Y</v>
      </c>
      <c r="D20">
        <v>5464</v>
      </c>
      <c r="E20">
        <v>10</v>
      </c>
      <c r="G20">
        <f>IF(Standard!F21="Y",1,0)</f>
        <v>1</v>
      </c>
      <c r="H20">
        <f t="shared" si="1"/>
        <v>5464</v>
      </c>
      <c r="I20">
        <f t="shared" si="2"/>
        <v>10</v>
      </c>
      <c r="K20">
        <f>IF(Model!I23="Y",1,0)</f>
        <v>1</v>
      </c>
      <c r="L20">
        <f t="shared" si="3"/>
        <v>5464</v>
      </c>
      <c r="M20">
        <f t="shared" si="4"/>
        <v>10</v>
      </c>
    </row>
    <row r="21" spans="1:13" ht="12.75">
      <c r="A21">
        <v>19</v>
      </c>
      <c r="C21" s="3" t="str">
        <f t="shared" si="0"/>
        <v>Y</v>
      </c>
      <c r="D21">
        <v>2748</v>
      </c>
      <c r="E21">
        <v>3</v>
      </c>
      <c r="G21">
        <f>IF(Standard!F22="Y",1,0)</f>
        <v>0</v>
      </c>
      <c r="H21">
        <f t="shared" si="1"/>
        <v>0</v>
      </c>
      <c r="I21">
        <f t="shared" si="2"/>
        <v>0</v>
      </c>
      <c r="K21">
        <f>IF(Model!I24="Y",1,0)</f>
        <v>1</v>
      </c>
      <c r="L21">
        <f t="shared" si="3"/>
        <v>2748</v>
      </c>
      <c r="M21">
        <f t="shared" si="4"/>
        <v>3</v>
      </c>
    </row>
    <row r="22" spans="1:13" ht="12.75">
      <c r="A22">
        <v>20</v>
      </c>
      <c r="C22" s="3" t="str">
        <f t="shared" si="0"/>
        <v>Y</v>
      </c>
      <c r="D22">
        <v>1620</v>
      </c>
      <c r="E22">
        <v>2</v>
      </c>
      <c r="G22">
        <f>IF(Standard!F23="Y",1,0)</f>
        <v>1</v>
      </c>
      <c r="H22">
        <f t="shared" si="1"/>
        <v>1620</v>
      </c>
      <c r="I22">
        <f t="shared" si="2"/>
        <v>2</v>
      </c>
      <c r="K22">
        <f>IF(Model!I25="Y",1,0)</f>
        <v>1</v>
      </c>
      <c r="L22">
        <f t="shared" si="3"/>
        <v>1620</v>
      </c>
      <c r="M22">
        <f t="shared" si="4"/>
        <v>2</v>
      </c>
    </row>
    <row r="23" spans="1:13" ht="12.75">
      <c r="A23">
        <v>21</v>
      </c>
      <c r="C23" s="3" t="str">
        <f t="shared" si="0"/>
        <v>Y</v>
      </c>
      <c r="D23">
        <v>5588</v>
      </c>
      <c r="E23">
        <v>5</v>
      </c>
      <c r="G23">
        <f>IF(Standard!F24="Y",1,0)</f>
        <v>1</v>
      </c>
      <c r="H23">
        <f t="shared" si="1"/>
        <v>5588</v>
      </c>
      <c r="I23">
        <f t="shared" si="2"/>
        <v>5</v>
      </c>
      <c r="K23">
        <f>IF(Model!I26="Y",1,0)</f>
        <v>1</v>
      </c>
      <c r="L23">
        <f t="shared" si="3"/>
        <v>5588</v>
      </c>
      <c r="M23">
        <f t="shared" si="4"/>
        <v>5</v>
      </c>
    </row>
    <row r="24" spans="1:13" ht="12.75">
      <c r="A24">
        <v>22</v>
      </c>
      <c r="C24" s="3" t="str">
        <f t="shared" si="0"/>
        <v>Y</v>
      </c>
      <c r="D24">
        <v>2440</v>
      </c>
      <c r="E24">
        <v>0</v>
      </c>
      <c r="G24">
        <f>IF(Standard!F25="Y",1,0)</f>
        <v>1</v>
      </c>
      <c r="H24">
        <f t="shared" si="1"/>
        <v>2440</v>
      </c>
      <c r="I24">
        <f t="shared" si="2"/>
        <v>0</v>
      </c>
      <c r="K24">
        <f>IF(Model!I27="Y",1,0)</f>
        <v>1</v>
      </c>
      <c r="L24">
        <f t="shared" si="3"/>
        <v>2440</v>
      </c>
      <c r="M24">
        <f t="shared" si="4"/>
        <v>0</v>
      </c>
    </row>
    <row r="25" spans="1:13" ht="12.75">
      <c r="A25">
        <v>23</v>
      </c>
      <c r="C25" s="3" t="str">
        <f t="shared" si="0"/>
        <v>Y</v>
      </c>
      <c r="D25">
        <v>7099</v>
      </c>
      <c r="E25">
        <v>11</v>
      </c>
      <c r="G25">
        <f>IF(Standard!F26="Y",1,0)</f>
        <v>1</v>
      </c>
      <c r="H25">
        <f t="shared" si="1"/>
        <v>7099</v>
      </c>
      <c r="I25">
        <f t="shared" si="2"/>
        <v>11</v>
      </c>
      <c r="K25">
        <f>IF(Model!I28="Y",1,0)</f>
        <v>1</v>
      </c>
      <c r="L25">
        <f t="shared" si="3"/>
        <v>7099</v>
      </c>
      <c r="M25">
        <f t="shared" si="4"/>
        <v>11</v>
      </c>
    </row>
    <row r="26" spans="1:13" ht="12.75">
      <c r="A26">
        <v>24</v>
      </c>
      <c r="C26" s="3" t="str">
        <f t="shared" si="0"/>
        <v>Y</v>
      </c>
      <c r="D26">
        <v>4084</v>
      </c>
      <c r="E26">
        <v>7</v>
      </c>
      <c r="G26">
        <f>IF(Standard!F27="Y",1,0)</f>
        <v>0</v>
      </c>
      <c r="H26">
        <f t="shared" si="1"/>
        <v>0</v>
      </c>
      <c r="I26">
        <f t="shared" si="2"/>
        <v>0</v>
      </c>
      <c r="K26">
        <f>IF(Model!I29="Y",1,0)</f>
        <v>0</v>
      </c>
      <c r="L26">
        <f t="shared" si="3"/>
        <v>0</v>
      </c>
      <c r="M26">
        <f t="shared" si="4"/>
        <v>0</v>
      </c>
    </row>
    <row r="27" spans="1:13" ht="12.75">
      <c r="A27">
        <v>25</v>
      </c>
      <c r="C27" s="3" t="str">
        <f t="shared" si="0"/>
        <v>Y</v>
      </c>
      <c r="D27">
        <v>54741</v>
      </c>
      <c r="E27">
        <v>98</v>
      </c>
      <c r="G27">
        <f>IF(Standard!F28="Y",1,0)</f>
        <v>1</v>
      </c>
      <c r="H27">
        <f t="shared" si="1"/>
        <v>54741</v>
      </c>
      <c r="I27">
        <f t="shared" si="2"/>
        <v>98</v>
      </c>
      <c r="K27">
        <f>IF(Model!I30="Y",1,0)</f>
        <v>1</v>
      </c>
      <c r="L27">
        <f t="shared" si="3"/>
        <v>54741</v>
      </c>
      <c r="M27">
        <f t="shared" si="4"/>
        <v>98</v>
      </c>
    </row>
    <row r="28" spans="1:13" ht="12.75">
      <c r="A28">
        <v>26</v>
      </c>
      <c r="C28" s="3" t="str">
        <f t="shared" si="0"/>
        <v>Y</v>
      </c>
      <c r="D28">
        <v>42930</v>
      </c>
      <c r="E28">
        <v>73</v>
      </c>
      <c r="G28">
        <f>IF(Standard!F29="Y",1,0)</f>
        <v>1</v>
      </c>
      <c r="H28">
        <f t="shared" si="1"/>
        <v>42930</v>
      </c>
      <c r="I28">
        <f t="shared" si="2"/>
        <v>73</v>
      </c>
      <c r="K28">
        <f>IF(Model!I31="Y",1,0)</f>
        <v>1</v>
      </c>
      <c r="L28">
        <f t="shared" si="3"/>
        <v>42930</v>
      </c>
      <c r="M28">
        <f t="shared" si="4"/>
        <v>73</v>
      </c>
    </row>
    <row r="29" spans="1:13" ht="12.75">
      <c r="A29">
        <v>27</v>
      </c>
      <c r="C29" s="3" t="str">
        <f t="shared" si="0"/>
        <v>Y</v>
      </c>
      <c r="D29">
        <v>23440</v>
      </c>
      <c r="E29">
        <v>27</v>
      </c>
      <c r="G29">
        <f>IF(Standard!F30="Y",1,0)</f>
        <v>1</v>
      </c>
      <c r="H29">
        <f t="shared" si="1"/>
        <v>23440</v>
      </c>
      <c r="I29">
        <f t="shared" si="2"/>
        <v>27</v>
      </c>
      <c r="K29">
        <f>IF(Model!I32="Y",1,0)</f>
        <v>1</v>
      </c>
      <c r="L29">
        <f t="shared" si="3"/>
        <v>23440</v>
      </c>
      <c r="M29">
        <f t="shared" si="4"/>
        <v>27</v>
      </c>
    </row>
    <row r="30" spans="1:13" ht="12.75">
      <c r="A30">
        <v>28</v>
      </c>
      <c r="C30" s="3" t="str">
        <f t="shared" si="0"/>
        <v>Y</v>
      </c>
      <c r="D30">
        <v>13999</v>
      </c>
      <c r="E30">
        <v>14</v>
      </c>
      <c r="G30">
        <f>IF(Standard!F31="Y",1,0)</f>
        <v>1</v>
      </c>
      <c r="H30">
        <f t="shared" si="1"/>
        <v>13999</v>
      </c>
      <c r="I30">
        <f t="shared" si="2"/>
        <v>14</v>
      </c>
      <c r="K30">
        <f>IF(Model!I33="Y",1,0)</f>
        <v>1</v>
      </c>
      <c r="L30">
        <f t="shared" si="3"/>
        <v>13999</v>
      </c>
      <c r="M30">
        <f t="shared" si="4"/>
        <v>14</v>
      </c>
    </row>
    <row r="31" spans="1:13" ht="12.75">
      <c r="A31">
        <v>29</v>
      </c>
      <c r="C31" s="3" t="str">
        <f t="shared" si="0"/>
        <v>Y</v>
      </c>
      <c r="D31">
        <v>24947</v>
      </c>
      <c r="E31">
        <v>36</v>
      </c>
      <c r="G31">
        <f>IF(Standard!F32="Y",1,0)</f>
        <v>0</v>
      </c>
      <c r="H31">
        <f t="shared" si="1"/>
        <v>0</v>
      </c>
      <c r="I31">
        <f t="shared" si="2"/>
        <v>0</v>
      </c>
      <c r="K31">
        <f>IF(Model!I34="Y",1,0)</f>
        <v>0</v>
      </c>
      <c r="L31">
        <f t="shared" si="3"/>
        <v>0</v>
      </c>
      <c r="M31">
        <f t="shared" si="4"/>
        <v>0</v>
      </c>
    </row>
    <row r="32" spans="1:13" ht="12.75">
      <c r="A32">
        <v>30</v>
      </c>
      <c r="C32" s="3" t="str">
        <f t="shared" si="0"/>
        <v>Y</v>
      </c>
      <c r="D32">
        <v>11522</v>
      </c>
      <c r="E32">
        <v>11</v>
      </c>
      <c r="G32">
        <f>IF(Standard!F33="Y",1,0)</f>
        <v>0</v>
      </c>
      <c r="H32">
        <f t="shared" si="1"/>
        <v>0</v>
      </c>
      <c r="I32">
        <f t="shared" si="2"/>
        <v>0</v>
      </c>
      <c r="K32">
        <f>IF(Model!I35="Y",1,0)</f>
        <v>1</v>
      </c>
      <c r="L32">
        <f t="shared" si="3"/>
        <v>11522</v>
      </c>
      <c r="M32">
        <f t="shared" si="4"/>
        <v>11</v>
      </c>
    </row>
    <row r="33" spans="1:13" ht="12.75">
      <c r="A33">
        <v>31</v>
      </c>
      <c r="C33" s="3" t="str">
        <f t="shared" si="0"/>
        <v>N</v>
      </c>
      <c r="G33">
        <f>IF(Standard!F34="Y",1,0)</f>
        <v>0</v>
      </c>
      <c r="H33">
        <f t="shared" si="1"/>
        <v>0</v>
      </c>
      <c r="I33">
        <f t="shared" si="2"/>
        <v>0</v>
      </c>
      <c r="K33">
        <f>IF(Model!I36="Y",1,0)</f>
        <v>0</v>
      </c>
      <c r="L33">
        <f t="shared" si="3"/>
        <v>0</v>
      </c>
      <c r="M33">
        <f t="shared" si="4"/>
        <v>0</v>
      </c>
    </row>
    <row r="34" spans="1:13" ht="12.75">
      <c r="A34">
        <v>32</v>
      </c>
      <c r="C34" s="3" t="str">
        <f t="shared" si="0"/>
        <v>Y</v>
      </c>
      <c r="D34">
        <v>7872</v>
      </c>
      <c r="E34">
        <v>7</v>
      </c>
      <c r="G34">
        <f>IF(Standard!F35="Y",1,0)</f>
        <v>0</v>
      </c>
      <c r="H34">
        <f t="shared" si="1"/>
        <v>0</v>
      </c>
      <c r="I34">
        <f t="shared" si="2"/>
        <v>0</v>
      </c>
      <c r="K34">
        <f>IF(Model!I37="Y",1,0)</f>
        <v>0</v>
      </c>
      <c r="L34">
        <f t="shared" si="3"/>
        <v>0</v>
      </c>
      <c r="M34">
        <f t="shared" si="4"/>
        <v>0</v>
      </c>
    </row>
    <row r="35" spans="1:13" ht="12.75">
      <c r="A35">
        <v>33</v>
      </c>
      <c r="C35" s="3" t="str">
        <f aca="true" t="shared" si="5" ref="C35:C66">IF(D35&gt;0,"Y","N")</f>
        <v>N</v>
      </c>
      <c r="G35">
        <f>IF(Standard!F36="Y",1,0)</f>
        <v>0</v>
      </c>
      <c r="H35">
        <f t="shared" si="1"/>
        <v>0</v>
      </c>
      <c r="I35">
        <f t="shared" si="2"/>
        <v>0</v>
      </c>
      <c r="K35">
        <f>IF(Model!I38="Y",1,0)</f>
        <v>0</v>
      </c>
      <c r="L35">
        <f t="shared" si="3"/>
        <v>0</v>
      </c>
      <c r="M35">
        <f t="shared" si="4"/>
        <v>0</v>
      </c>
    </row>
    <row r="36" spans="1:13" ht="12.75">
      <c r="A36">
        <v>34</v>
      </c>
      <c r="C36" s="3" t="str">
        <f t="shared" si="5"/>
        <v>Y</v>
      </c>
      <c r="D36">
        <v>8564</v>
      </c>
      <c r="E36">
        <v>2</v>
      </c>
      <c r="G36">
        <f>IF(Standard!F37="Y",1,0)</f>
        <v>1</v>
      </c>
      <c r="H36">
        <f t="shared" si="1"/>
        <v>8564</v>
      </c>
      <c r="I36">
        <f t="shared" si="2"/>
        <v>2</v>
      </c>
      <c r="K36">
        <f>IF(Model!I39="Y",1,0)</f>
        <v>1</v>
      </c>
      <c r="L36">
        <f t="shared" si="3"/>
        <v>8564</v>
      </c>
      <c r="M36">
        <f t="shared" si="4"/>
        <v>2</v>
      </c>
    </row>
    <row r="37" spans="1:13" ht="12.75">
      <c r="A37">
        <v>35</v>
      </c>
      <c r="C37" s="3" t="str">
        <f t="shared" si="5"/>
        <v>N</v>
      </c>
      <c r="G37">
        <f>IF(Standard!F38="Y",1,0)</f>
        <v>0</v>
      </c>
      <c r="H37">
        <f t="shared" si="1"/>
        <v>0</v>
      </c>
      <c r="I37">
        <f t="shared" si="2"/>
        <v>0</v>
      </c>
      <c r="K37">
        <f>IF(Model!I40="Y",1,0)</f>
        <v>0</v>
      </c>
      <c r="L37">
        <f t="shared" si="3"/>
        <v>0</v>
      </c>
      <c r="M37">
        <f t="shared" si="4"/>
        <v>0</v>
      </c>
    </row>
    <row r="38" spans="1:13" ht="12.75">
      <c r="A38">
        <v>36</v>
      </c>
      <c r="C38" s="3" t="str">
        <f t="shared" si="5"/>
        <v>N</v>
      </c>
      <c r="G38">
        <f>IF(Standard!F39="Y",1,0)</f>
        <v>0</v>
      </c>
      <c r="H38">
        <f t="shared" si="1"/>
        <v>0</v>
      </c>
      <c r="I38">
        <f t="shared" si="2"/>
        <v>0</v>
      </c>
      <c r="K38">
        <f>IF(Model!I41="Y",1,0)</f>
        <v>0</v>
      </c>
      <c r="L38">
        <f t="shared" si="3"/>
        <v>0</v>
      </c>
      <c r="M38">
        <f t="shared" si="4"/>
        <v>0</v>
      </c>
    </row>
    <row r="39" spans="1:13" ht="12.75">
      <c r="A39">
        <v>37</v>
      </c>
      <c r="C39" s="3" t="str">
        <f t="shared" si="5"/>
        <v>Y</v>
      </c>
      <c r="D39">
        <v>6985</v>
      </c>
      <c r="E39">
        <v>7</v>
      </c>
      <c r="G39">
        <f>IF(Standard!F40="Y",1,0)</f>
        <v>0</v>
      </c>
      <c r="H39">
        <f t="shared" si="1"/>
        <v>0</v>
      </c>
      <c r="I39">
        <f t="shared" si="2"/>
        <v>0</v>
      </c>
      <c r="K39">
        <f>IF(Model!I42="Y",1,0)</f>
        <v>0</v>
      </c>
      <c r="L39">
        <f t="shared" si="3"/>
        <v>0</v>
      </c>
      <c r="M39">
        <f t="shared" si="4"/>
        <v>0</v>
      </c>
    </row>
    <row r="40" spans="1:13" ht="12.75">
      <c r="A40">
        <v>38</v>
      </c>
      <c r="C40" s="3" t="str">
        <f t="shared" si="5"/>
        <v>Y</v>
      </c>
      <c r="D40">
        <v>2808</v>
      </c>
      <c r="E40">
        <v>6</v>
      </c>
      <c r="G40">
        <f>IF(Standard!F41="Y",1,0)</f>
        <v>1</v>
      </c>
      <c r="H40">
        <f t="shared" si="1"/>
        <v>2808</v>
      </c>
      <c r="I40">
        <f t="shared" si="2"/>
        <v>6</v>
      </c>
      <c r="K40">
        <f>IF(Model!I43="Y",1,0)</f>
        <v>1</v>
      </c>
      <c r="L40">
        <f t="shared" si="3"/>
        <v>2808</v>
      </c>
      <c r="M40">
        <f t="shared" si="4"/>
        <v>6</v>
      </c>
    </row>
    <row r="41" spans="1:13" ht="12.75">
      <c r="A41">
        <v>39</v>
      </c>
      <c r="C41" s="3" t="str">
        <f t="shared" si="5"/>
        <v>Y</v>
      </c>
      <c r="D41">
        <v>4354</v>
      </c>
      <c r="E41">
        <v>4</v>
      </c>
      <c r="G41">
        <f>IF(Standard!F42="Y",1,0)</f>
        <v>0</v>
      </c>
      <c r="H41">
        <f t="shared" si="1"/>
        <v>0</v>
      </c>
      <c r="I41">
        <f t="shared" si="2"/>
        <v>0</v>
      </c>
      <c r="K41">
        <f>IF(Model!I44="Y",1,0)</f>
        <v>0</v>
      </c>
      <c r="L41">
        <f t="shared" si="3"/>
        <v>0</v>
      </c>
      <c r="M41">
        <f t="shared" si="4"/>
        <v>0</v>
      </c>
    </row>
    <row r="42" spans="1:13" ht="12.75">
      <c r="A42">
        <v>40</v>
      </c>
      <c r="C42" s="3" t="str">
        <f t="shared" si="5"/>
        <v>Y</v>
      </c>
      <c r="D42">
        <v>1631</v>
      </c>
      <c r="E42">
        <v>2</v>
      </c>
      <c r="G42">
        <f>IF(Standard!F43="Y",1,0)</f>
        <v>0</v>
      </c>
      <c r="H42">
        <f t="shared" si="1"/>
        <v>0</v>
      </c>
      <c r="I42">
        <f t="shared" si="2"/>
        <v>0</v>
      </c>
      <c r="K42">
        <f>IF(Model!I45="Y",1,0)</f>
        <v>1</v>
      </c>
      <c r="L42">
        <f t="shared" si="3"/>
        <v>1631</v>
      </c>
      <c r="M42">
        <f t="shared" si="4"/>
        <v>2</v>
      </c>
    </row>
    <row r="43" spans="1:13" ht="12.75">
      <c r="A43">
        <v>41</v>
      </c>
      <c r="C43" s="3" t="str">
        <f t="shared" si="5"/>
        <v>N</v>
      </c>
      <c r="G43">
        <f>IF(Standard!F44="Y",1,0)</f>
        <v>0</v>
      </c>
      <c r="H43">
        <f t="shared" si="1"/>
        <v>0</v>
      </c>
      <c r="I43">
        <f t="shared" si="2"/>
        <v>0</v>
      </c>
      <c r="K43">
        <f>IF(Model!I46="Y",1,0)</f>
        <v>0</v>
      </c>
      <c r="L43">
        <f t="shared" si="3"/>
        <v>0</v>
      </c>
      <c r="M43">
        <f t="shared" si="4"/>
        <v>0</v>
      </c>
    </row>
    <row r="44" spans="1:13" ht="12.75">
      <c r="A44">
        <v>42</v>
      </c>
      <c r="C44" s="3" t="str">
        <f t="shared" si="5"/>
        <v>N</v>
      </c>
      <c r="G44">
        <f>IF(Standard!F45="Y",1,0)</f>
        <v>0</v>
      </c>
      <c r="H44">
        <f t="shared" si="1"/>
        <v>0</v>
      </c>
      <c r="I44">
        <f t="shared" si="2"/>
        <v>0</v>
      </c>
      <c r="K44">
        <f>IF(Model!I47="Y",1,0)</f>
        <v>1</v>
      </c>
      <c r="L44">
        <f t="shared" si="3"/>
        <v>0</v>
      </c>
      <c r="M44">
        <f t="shared" si="4"/>
        <v>0</v>
      </c>
    </row>
    <row r="45" spans="1:13" ht="12.75">
      <c r="A45">
        <v>43</v>
      </c>
      <c r="C45" s="3" t="str">
        <f t="shared" si="5"/>
        <v>Y</v>
      </c>
      <c r="D45">
        <v>9645</v>
      </c>
      <c r="E45">
        <v>21</v>
      </c>
      <c r="G45">
        <f>IF(Standard!F46="Y",1,0)</f>
        <v>1</v>
      </c>
      <c r="H45">
        <f t="shared" si="1"/>
        <v>9645</v>
      </c>
      <c r="I45">
        <f t="shared" si="2"/>
        <v>21</v>
      </c>
      <c r="K45">
        <f>IF(Model!I48="Y",1,0)</f>
        <v>1</v>
      </c>
      <c r="L45">
        <f t="shared" si="3"/>
        <v>9645</v>
      </c>
      <c r="M45">
        <f t="shared" si="4"/>
        <v>21</v>
      </c>
    </row>
    <row r="46" spans="1:13" ht="12.75">
      <c r="A46">
        <v>44</v>
      </c>
      <c r="C46" s="3" t="str">
        <f t="shared" si="5"/>
        <v>N</v>
      </c>
      <c r="G46">
        <f>IF(Standard!F47="Y",1,0)</f>
        <v>0</v>
      </c>
      <c r="H46">
        <f t="shared" si="1"/>
        <v>0</v>
      </c>
      <c r="I46">
        <f t="shared" si="2"/>
        <v>0</v>
      </c>
      <c r="K46">
        <f>IF(Model!I49="Y",1,0)</f>
        <v>0</v>
      </c>
      <c r="L46">
        <f t="shared" si="3"/>
        <v>0</v>
      </c>
      <c r="M46">
        <f t="shared" si="4"/>
        <v>0</v>
      </c>
    </row>
    <row r="47" spans="1:13" ht="12.75">
      <c r="A47">
        <v>45</v>
      </c>
      <c r="C47" s="3" t="str">
        <f t="shared" si="5"/>
        <v>Y</v>
      </c>
      <c r="D47">
        <v>4544</v>
      </c>
      <c r="E47">
        <v>4</v>
      </c>
      <c r="G47">
        <f>IF(Standard!F48="Y",1,0)</f>
        <v>0</v>
      </c>
      <c r="H47">
        <f t="shared" si="1"/>
        <v>0</v>
      </c>
      <c r="I47">
        <f t="shared" si="2"/>
        <v>0</v>
      </c>
      <c r="K47">
        <f>IF(Model!I50="Y",1,0)</f>
        <v>0</v>
      </c>
      <c r="L47">
        <f t="shared" si="3"/>
        <v>0</v>
      </c>
      <c r="M47">
        <f t="shared" si="4"/>
        <v>0</v>
      </c>
    </row>
    <row r="48" spans="1:13" ht="12.75">
      <c r="A48">
        <v>46</v>
      </c>
      <c r="C48" s="3" t="str">
        <f t="shared" si="5"/>
        <v>N</v>
      </c>
      <c r="G48">
        <f>IF(Standard!F49="Y",1,0)</f>
        <v>0</v>
      </c>
      <c r="H48">
        <f t="shared" si="1"/>
        <v>0</v>
      </c>
      <c r="I48">
        <f t="shared" si="2"/>
        <v>0</v>
      </c>
      <c r="K48">
        <f>IF(Model!I51="Y",1,0)</f>
        <v>0</v>
      </c>
      <c r="L48">
        <f t="shared" si="3"/>
        <v>0</v>
      </c>
      <c r="M48">
        <f t="shared" si="4"/>
        <v>0</v>
      </c>
    </row>
    <row r="49" spans="1:13" ht="12.75">
      <c r="A49">
        <v>47</v>
      </c>
      <c r="C49" s="3" t="str">
        <f t="shared" si="5"/>
        <v>Y</v>
      </c>
      <c r="D49">
        <v>8546</v>
      </c>
      <c r="E49">
        <v>6</v>
      </c>
      <c r="G49">
        <f>IF(Standard!F50="Y",1,0)</f>
        <v>1</v>
      </c>
      <c r="H49">
        <f t="shared" si="1"/>
        <v>8546</v>
      </c>
      <c r="I49">
        <f t="shared" si="2"/>
        <v>6</v>
      </c>
      <c r="K49">
        <f>IF(Model!I52="Y",1,0)</f>
        <v>1</v>
      </c>
      <c r="L49">
        <f t="shared" si="3"/>
        <v>8546</v>
      </c>
      <c r="M49">
        <f t="shared" si="4"/>
        <v>6</v>
      </c>
    </row>
    <row r="50" spans="1:13" ht="12.75">
      <c r="A50">
        <v>48</v>
      </c>
      <c r="C50" s="3" t="str">
        <f t="shared" si="5"/>
        <v>N</v>
      </c>
      <c r="G50">
        <f>IF(Standard!F51="Y",1,0)</f>
        <v>0</v>
      </c>
      <c r="H50">
        <f t="shared" si="1"/>
        <v>0</v>
      </c>
      <c r="I50">
        <f t="shared" si="2"/>
        <v>0</v>
      </c>
      <c r="K50">
        <f>IF(Model!I53="Y",1,0)</f>
        <v>0</v>
      </c>
      <c r="L50">
        <f t="shared" si="3"/>
        <v>0</v>
      </c>
      <c r="M50">
        <f t="shared" si="4"/>
        <v>0</v>
      </c>
    </row>
    <row r="51" spans="1:13" ht="12.75">
      <c r="A51">
        <v>49</v>
      </c>
      <c r="C51" s="3" t="str">
        <f t="shared" si="5"/>
        <v>Y</v>
      </c>
      <c r="D51">
        <v>5748</v>
      </c>
      <c r="E51">
        <v>6</v>
      </c>
      <c r="G51">
        <f>IF(Standard!F52="Y",1,0)</f>
        <v>1</v>
      </c>
      <c r="H51">
        <f t="shared" si="1"/>
        <v>5748</v>
      </c>
      <c r="I51">
        <f t="shared" si="2"/>
        <v>6</v>
      </c>
      <c r="K51">
        <f>IF(Model!I54="Y",1,0)</f>
        <v>1</v>
      </c>
      <c r="L51">
        <f t="shared" si="3"/>
        <v>5748</v>
      </c>
      <c r="M51">
        <f t="shared" si="4"/>
        <v>6</v>
      </c>
    </row>
    <row r="52" spans="1:13" ht="12.75">
      <c r="A52">
        <v>50</v>
      </c>
      <c r="C52" s="3" t="str">
        <f t="shared" si="5"/>
        <v>N</v>
      </c>
      <c r="G52">
        <f>IF(Standard!F53="Y",1,0)</f>
        <v>0</v>
      </c>
      <c r="H52">
        <f t="shared" si="1"/>
        <v>0</v>
      </c>
      <c r="I52">
        <f t="shared" si="2"/>
        <v>0</v>
      </c>
      <c r="K52">
        <f>IF(Model!I55="Y",1,0)</f>
        <v>0</v>
      </c>
      <c r="L52">
        <f t="shared" si="3"/>
        <v>0</v>
      </c>
      <c r="M52">
        <f t="shared" si="4"/>
        <v>0</v>
      </c>
    </row>
    <row r="53" spans="1:13" ht="12.75">
      <c r="A53">
        <v>51</v>
      </c>
      <c r="C53" s="3" t="str">
        <f t="shared" si="5"/>
        <v>N</v>
      </c>
      <c r="G53">
        <f>IF(Standard!F54="Y",1,0)</f>
        <v>0</v>
      </c>
      <c r="H53">
        <f t="shared" si="1"/>
        <v>0</v>
      </c>
      <c r="I53">
        <f t="shared" si="2"/>
        <v>0</v>
      </c>
      <c r="K53">
        <f>IF(Model!I56="Y",1,0)</f>
        <v>0</v>
      </c>
      <c r="L53">
        <f t="shared" si="3"/>
        <v>0</v>
      </c>
      <c r="M53">
        <f t="shared" si="4"/>
        <v>0</v>
      </c>
    </row>
    <row r="54" spans="1:13" ht="12.75">
      <c r="A54">
        <v>52</v>
      </c>
      <c r="C54" s="3" t="str">
        <f t="shared" si="5"/>
        <v>N</v>
      </c>
      <c r="G54">
        <f>IF(Standard!F55="Y",1,0)</f>
        <v>0</v>
      </c>
      <c r="H54">
        <f t="shared" si="1"/>
        <v>0</v>
      </c>
      <c r="I54">
        <f t="shared" si="2"/>
        <v>0</v>
      </c>
      <c r="K54">
        <f>IF(Model!I57="Y",1,0)</f>
        <v>0</v>
      </c>
      <c r="L54">
        <f t="shared" si="3"/>
        <v>0</v>
      </c>
      <c r="M54">
        <f t="shared" si="4"/>
        <v>0</v>
      </c>
    </row>
    <row r="55" spans="1:13" ht="12.75">
      <c r="A55">
        <v>53</v>
      </c>
      <c r="C55" s="3" t="str">
        <f t="shared" si="5"/>
        <v>N</v>
      </c>
      <c r="G55">
        <f>IF(Standard!F56="Y",1,0)</f>
        <v>0</v>
      </c>
      <c r="H55">
        <f t="shared" si="1"/>
        <v>0</v>
      </c>
      <c r="I55">
        <f t="shared" si="2"/>
        <v>0</v>
      </c>
      <c r="K55">
        <f>IF(Model!I58="Y",1,0)</f>
        <v>0</v>
      </c>
      <c r="L55">
        <f t="shared" si="3"/>
        <v>0</v>
      </c>
      <c r="M55">
        <f t="shared" si="4"/>
        <v>0</v>
      </c>
    </row>
    <row r="56" spans="1:13" ht="12.75">
      <c r="A56">
        <v>54</v>
      </c>
      <c r="C56" s="3" t="str">
        <f t="shared" si="5"/>
        <v>Y</v>
      </c>
      <c r="D56">
        <v>13758</v>
      </c>
      <c r="E56">
        <v>10</v>
      </c>
      <c r="G56">
        <f>IF(Standard!F57="Y",1,0)</f>
        <v>1</v>
      </c>
      <c r="H56">
        <f t="shared" si="1"/>
        <v>13758</v>
      </c>
      <c r="I56">
        <f t="shared" si="2"/>
        <v>10</v>
      </c>
      <c r="K56">
        <f>IF(Model!I59="Y",1,0)</f>
        <v>1</v>
      </c>
      <c r="L56">
        <f t="shared" si="3"/>
        <v>13758</v>
      </c>
      <c r="M56">
        <f t="shared" si="4"/>
        <v>10</v>
      </c>
    </row>
    <row r="57" spans="1:13" ht="12.75">
      <c r="A57">
        <v>55</v>
      </c>
      <c r="C57" s="3" t="str">
        <f t="shared" si="5"/>
        <v>Y</v>
      </c>
      <c r="D57">
        <v>10232</v>
      </c>
      <c r="E57">
        <v>16</v>
      </c>
      <c r="G57">
        <f>IF(Standard!F58="Y",1,0)</f>
        <v>1</v>
      </c>
      <c r="H57">
        <f t="shared" si="1"/>
        <v>10232</v>
      </c>
      <c r="I57">
        <f t="shared" si="2"/>
        <v>16</v>
      </c>
      <c r="K57">
        <f>IF(Model!I60="Y",1,0)</f>
        <v>1</v>
      </c>
      <c r="L57">
        <f t="shared" si="3"/>
        <v>10232</v>
      </c>
      <c r="M57">
        <f t="shared" si="4"/>
        <v>16</v>
      </c>
    </row>
    <row r="58" spans="1:13" ht="12.75">
      <c r="A58">
        <v>56</v>
      </c>
      <c r="C58" s="3" t="str">
        <f t="shared" si="5"/>
        <v>Y</v>
      </c>
      <c r="D58">
        <v>5072</v>
      </c>
      <c r="E58">
        <v>7</v>
      </c>
      <c r="G58">
        <f>IF(Standard!F59="Y",1,0)</f>
        <v>0</v>
      </c>
      <c r="H58">
        <f t="shared" si="1"/>
        <v>0</v>
      </c>
      <c r="I58">
        <f t="shared" si="2"/>
        <v>0</v>
      </c>
      <c r="K58">
        <f>IF(Model!I61="Y",1,0)</f>
        <v>0</v>
      </c>
      <c r="L58">
        <f t="shared" si="3"/>
        <v>0</v>
      </c>
      <c r="M58">
        <f t="shared" si="4"/>
        <v>0</v>
      </c>
    </row>
    <row r="59" spans="1:13" ht="12.75">
      <c r="A59">
        <v>57</v>
      </c>
      <c r="C59" s="3" t="str">
        <f t="shared" si="5"/>
        <v>Y</v>
      </c>
      <c r="D59">
        <v>17054</v>
      </c>
      <c r="E59">
        <v>14</v>
      </c>
      <c r="G59">
        <f>IF(Standard!F60="Y",1,0)</f>
        <v>1</v>
      </c>
      <c r="H59">
        <f t="shared" si="1"/>
        <v>17054</v>
      </c>
      <c r="I59">
        <f t="shared" si="2"/>
        <v>14</v>
      </c>
      <c r="K59">
        <f>IF(Model!I62="Y",1,0)</f>
        <v>1</v>
      </c>
      <c r="L59">
        <f t="shared" si="3"/>
        <v>17054</v>
      </c>
      <c r="M59">
        <f t="shared" si="4"/>
        <v>14</v>
      </c>
    </row>
    <row r="60" spans="1:13" ht="12.75">
      <c r="A60">
        <v>58</v>
      </c>
      <c r="C60" s="3" t="str">
        <f t="shared" si="5"/>
        <v>Y</v>
      </c>
      <c r="D60">
        <v>6951</v>
      </c>
      <c r="E60">
        <v>8</v>
      </c>
      <c r="G60">
        <f>IF(Standard!F61="Y",1,0)</f>
        <v>1</v>
      </c>
      <c r="H60">
        <f t="shared" si="1"/>
        <v>6951</v>
      </c>
      <c r="I60">
        <f t="shared" si="2"/>
        <v>8</v>
      </c>
      <c r="K60">
        <f>IF(Model!I63="Y",1,0)</f>
        <v>1</v>
      </c>
      <c r="L60">
        <f t="shared" si="3"/>
        <v>6951</v>
      </c>
      <c r="M60">
        <f t="shared" si="4"/>
        <v>8</v>
      </c>
    </row>
    <row r="61" spans="1:13" ht="12.75">
      <c r="A61">
        <v>59</v>
      </c>
      <c r="C61" s="3" t="str">
        <f t="shared" si="5"/>
        <v>N</v>
      </c>
      <c r="G61">
        <f>IF(Standard!F62="Y",1,0)</f>
        <v>0</v>
      </c>
      <c r="H61">
        <f t="shared" si="1"/>
        <v>0</v>
      </c>
      <c r="I61">
        <f t="shared" si="2"/>
        <v>0</v>
      </c>
      <c r="K61">
        <f>IF(Model!I64="Y",1,0)</f>
        <v>0</v>
      </c>
      <c r="L61">
        <f t="shared" si="3"/>
        <v>0</v>
      </c>
      <c r="M61">
        <f t="shared" si="4"/>
        <v>0</v>
      </c>
    </row>
    <row r="62" spans="1:13" ht="12.75">
      <c r="A62">
        <v>60</v>
      </c>
      <c r="C62" s="3" t="str">
        <f t="shared" si="5"/>
        <v>N</v>
      </c>
      <c r="G62">
        <f>IF(Standard!F63="Y",1,0)</f>
        <v>0</v>
      </c>
      <c r="H62">
        <f t="shared" si="1"/>
        <v>0</v>
      </c>
      <c r="I62">
        <f t="shared" si="2"/>
        <v>0</v>
      </c>
      <c r="K62">
        <f>IF(Model!I65="Y",1,0)</f>
        <v>0</v>
      </c>
      <c r="L62">
        <f t="shared" si="3"/>
        <v>0</v>
      </c>
      <c r="M62">
        <f t="shared" si="4"/>
        <v>0</v>
      </c>
    </row>
    <row r="63" spans="1:13" ht="12.75">
      <c r="A63">
        <v>61</v>
      </c>
      <c r="C63" s="3" t="str">
        <f t="shared" si="5"/>
        <v>Y</v>
      </c>
      <c r="D63">
        <v>6842</v>
      </c>
      <c r="E63">
        <v>3</v>
      </c>
      <c r="G63">
        <f>IF(Standard!F64="Y",1,0)</f>
        <v>0</v>
      </c>
      <c r="H63">
        <f t="shared" si="1"/>
        <v>0</v>
      </c>
      <c r="I63">
        <f t="shared" si="2"/>
        <v>0</v>
      </c>
      <c r="K63">
        <f>IF(Model!I66="Y",1,0)</f>
        <v>0</v>
      </c>
      <c r="L63">
        <f t="shared" si="3"/>
        <v>0</v>
      </c>
      <c r="M63">
        <f t="shared" si="4"/>
        <v>0</v>
      </c>
    </row>
    <row r="64" spans="1:13" ht="12.75">
      <c r="A64">
        <v>62</v>
      </c>
      <c r="C64" s="3" t="str">
        <f t="shared" si="5"/>
        <v>N</v>
      </c>
      <c r="G64">
        <f>IF(Standard!F65="Y",1,0)</f>
        <v>0</v>
      </c>
      <c r="H64">
        <f t="shared" si="1"/>
        <v>0</v>
      </c>
      <c r="I64">
        <f t="shared" si="2"/>
        <v>0</v>
      </c>
      <c r="K64">
        <f>IF(Model!I67="Y",1,0)</f>
        <v>1</v>
      </c>
      <c r="L64">
        <f t="shared" si="3"/>
        <v>0</v>
      </c>
      <c r="M64">
        <f t="shared" si="4"/>
        <v>0</v>
      </c>
    </row>
    <row r="65" spans="1:13" ht="12.75">
      <c r="A65">
        <v>63</v>
      </c>
      <c r="C65" s="3" t="str">
        <f t="shared" si="5"/>
        <v>Y</v>
      </c>
      <c r="D65">
        <v>16704</v>
      </c>
      <c r="E65">
        <v>15</v>
      </c>
      <c r="G65">
        <f>IF(Standard!F66="Y",1,0)</f>
        <v>0</v>
      </c>
      <c r="H65">
        <f t="shared" si="1"/>
        <v>0</v>
      </c>
      <c r="I65">
        <f t="shared" si="2"/>
        <v>0</v>
      </c>
      <c r="K65">
        <f>IF(Model!I68="Y",1,0)</f>
        <v>1</v>
      </c>
      <c r="L65">
        <f t="shared" si="3"/>
        <v>16704</v>
      </c>
      <c r="M65">
        <f t="shared" si="4"/>
        <v>15</v>
      </c>
    </row>
    <row r="66" spans="1:13" ht="12.75">
      <c r="A66">
        <v>64</v>
      </c>
      <c r="C66" s="3" t="str">
        <f t="shared" si="5"/>
        <v>N</v>
      </c>
      <c r="G66">
        <f>IF(Standard!F67="Y",1,0)</f>
        <v>0</v>
      </c>
      <c r="H66">
        <f t="shared" si="1"/>
        <v>0</v>
      </c>
      <c r="I66">
        <f t="shared" si="2"/>
        <v>0</v>
      </c>
      <c r="K66">
        <f>IF(Model!I69="Y",1,0)</f>
        <v>0</v>
      </c>
      <c r="L66">
        <f t="shared" si="3"/>
        <v>0</v>
      </c>
      <c r="M66">
        <f t="shared" si="4"/>
        <v>0</v>
      </c>
    </row>
    <row r="67" spans="1:13" ht="12.75">
      <c r="A67">
        <v>65</v>
      </c>
      <c r="C67" s="3" t="str">
        <f aca="true" t="shared" si="6" ref="C67:C98">IF(D67&gt;0,"Y","N")</f>
        <v>N</v>
      </c>
      <c r="G67">
        <f>IF(Standard!F68="Y",1,0)</f>
        <v>0</v>
      </c>
      <c r="H67">
        <f t="shared" si="1"/>
        <v>0</v>
      </c>
      <c r="I67">
        <f t="shared" si="2"/>
        <v>0</v>
      </c>
      <c r="K67">
        <f>IF(Model!I70="Y",1,0)</f>
        <v>0</v>
      </c>
      <c r="L67">
        <f t="shared" si="3"/>
        <v>0</v>
      </c>
      <c r="M67">
        <f t="shared" si="4"/>
        <v>0</v>
      </c>
    </row>
    <row r="68" spans="1:13" ht="12.75">
      <c r="A68">
        <v>66</v>
      </c>
      <c r="C68" s="3" t="str">
        <f t="shared" si="6"/>
        <v>N</v>
      </c>
      <c r="G68">
        <f>IF(Standard!F69="Y",1,0)</f>
        <v>0</v>
      </c>
      <c r="H68">
        <f aca="true" t="shared" si="7" ref="H68:H128">G68*D68</f>
        <v>0</v>
      </c>
      <c r="I68">
        <f aca="true" t="shared" si="8" ref="I68:I128">G68*E68</f>
        <v>0</v>
      </c>
      <c r="K68">
        <f>IF(Model!I71="Y",1,0)</f>
        <v>1</v>
      </c>
      <c r="L68">
        <f aca="true" t="shared" si="9" ref="L68:L128">K68*D68</f>
        <v>0</v>
      </c>
      <c r="M68">
        <f aca="true" t="shared" si="10" ref="M68:M128">K68*E68</f>
        <v>0</v>
      </c>
    </row>
    <row r="69" spans="1:13" ht="12.75">
      <c r="A69">
        <v>67</v>
      </c>
      <c r="C69" s="3" t="str">
        <f t="shared" si="6"/>
        <v>N</v>
      </c>
      <c r="G69">
        <f>IF(Standard!F70="Y",1,0)</f>
        <v>0</v>
      </c>
      <c r="H69">
        <f t="shared" si="7"/>
        <v>0</v>
      </c>
      <c r="I69">
        <f t="shared" si="8"/>
        <v>0</v>
      </c>
      <c r="K69">
        <f>IF(Model!I72="Y",1,0)</f>
        <v>1</v>
      </c>
      <c r="L69">
        <f t="shared" si="9"/>
        <v>0</v>
      </c>
      <c r="M69">
        <f t="shared" si="10"/>
        <v>0</v>
      </c>
    </row>
    <row r="70" spans="1:13" ht="12.75">
      <c r="A70">
        <v>68</v>
      </c>
      <c r="C70" s="3" t="str">
        <f t="shared" si="6"/>
        <v>N</v>
      </c>
      <c r="G70">
        <f>IF(Standard!F71="Y",1,0)</f>
        <v>0</v>
      </c>
      <c r="H70">
        <f t="shared" si="7"/>
        <v>0</v>
      </c>
      <c r="I70">
        <f t="shared" si="8"/>
        <v>0</v>
      </c>
      <c r="K70">
        <f>IF(Model!I73="Y",1,0)</f>
        <v>0</v>
      </c>
      <c r="L70">
        <f t="shared" si="9"/>
        <v>0</v>
      </c>
      <c r="M70">
        <f t="shared" si="10"/>
        <v>0</v>
      </c>
    </row>
    <row r="71" spans="1:13" ht="12.75">
      <c r="A71">
        <v>69</v>
      </c>
      <c r="C71" s="3" t="str">
        <f t="shared" si="6"/>
        <v>N</v>
      </c>
      <c r="G71">
        <f>IF(Standard!F72="Y",1,0)</f>
        <v>0</v>
      </c>
      <c r="H71">
        <f t="shared" si="7"/>
        <v>0</v>
      </c>
      <c r="I71">
        <f t="shared" si="8"/>
        <v>0</v>
      </c>
      <c r="K71">
        <f>IF(Model!I74="Y",1,0)</f>
        <v>0</v>
      </c>
      <c r="L71">
        <f t="shared" si="9"/>
        <v>0</v>
      </c>
      <c r="M71">
        <f t="shared" si="10"/>
        <v>0</v>
      </c>
    </row>
    <row r="72" spans="1:13" ht="12.75">
      <c r="A72">
        <v>70</v>
      </c>
      <c r="C72" s="3" t="str">
        <f t="shared" si="6"/>
        <v>N</v>
      </c>
      <c r="G72">
        <f>IF(Standard!F73="Y",1,0)</f>
        <v>0</v>
      </c>
      <c r="H72">
        <f t="shared" si="7"/>
        <v>0</v>
      </c>
      <c r="I72">
        <f t="shared" si="8"/>
        <v>0</v>
      </c>
      <c r="K72">
        <f>IF(Model!I75="Y",1,0)</f>
        <v>0</v>
      </c>
      <c r="L72">
        <f t="shared" si="9"/>
        <v>0</v>
      </c>
      <c r="M72">
        <f t="shared" si="10"/>
        <v>0</v>
      </c>
    </row>
    <row r="73" spans="1:13" ht="12.75">
      <c r="A73">
        <v>71</v>
      </c>
      <c r="C73" s="3" t="str">
        <f t="shared" si="6"/>
        <v>N</v>
      </c>
      <c r="G73">
        <f>IF(Standard!F74="Y",1,0)</f>
        <v>0</v>
      </c>
      <c r="H73">
        <f t="shared" si="7"/>
        <v>0</v>
      </c>
      <c r="I73">
        <f t="shared" si="8"/>
        <v>0</v>
      </c>
      <c r="K73">
        <f>IF(Model!I76="Y",1,0)</f>
        <v>1</v>
      </c>
      <c r="L73">
        <f t="shared" si="9"/>
        <v>0</v>
      </c>
      <c r="M73">
        <f t="shared" si="10"/>
        <v>0</v>
      </c>
    </row>
    <row r="74" spans="1:13" ht="12.75">
      <c r="A74">
        <v>72</v>
      </c>
      <c r="C74" s="3" t="str">
        <f t="shared" si="6"/>
        <v>Y</v>
      </c>
      <c r="D74">
        <v>12166</v>
      </c>
      <c r="E74">
        <v>8</v>
      </c>
      <c r="G74">
        <f>IF(Standard!F75="Y",1,0)</f>
        <v>0</v>
      </c>
      <c r="H74">
        <f t="shared" si="7"/>
        <v>0</v>
      </c>
      <c r="I74">
        <f t="shared" si="8"/>
        <v>0</v>
      </c>
      <c r="K74">
        <f>IF(Model!I77="Y",1,0)</f>
        <v>0</v>
      </c>
      <c r="L74">
        <f t="shared" si="9"/>
        <v>0</v>
      </c>
      <c r="M74">
        <f t="shared" si="10"/>
        <v>0</v>
      </c>
    </row>
    <row r="75" spans="1:13" ht="12.75">
      <c r="A75">
        <v>73</v>
      </c>
      <c r="C75" s="3" t="str">
        <f t="shared" si="6"/>
        <v>N</v>
      </c>
      <c r="G75">
        <f>IF(Standard!F76="Y",1,0)</f>
        <v>0</v>
      </c>
      <c r="H75">
        <f t="shared" si="7"/>
        <v>0</v>
      </c>
      <c r="I75">
        <f t="shared" si="8"/>
        <v>0</v>
      </c>
      <c r="K75">
        <f>IF(Model!I78="Y",1,0)</f>
        <v>1</v>
      </c>
      <c r="L75">
        <f t="shared" si="9"/>
        <v>0</v>
      </c>
      <c r="M75">
        <f t="shared" si="10"/>
        <v>0</v>
      </c>
    </row>
    <row r="76" spans="1:13" ht="12.75">
      <c r="A76">
        <v>74</v>
      </c>
      <c r="C76" s="3" t="str">
        <f t="shared" si="6"/>
        <v>N</v>
      </c>
      <c r="G76">
        <f>IF(Standard!F77="Y",1,0)</f>
        <v>0</v>
      </c>
      <c r="H76">
        <f t="shared" si="7"/>
        <v>0</v>
      </c>
      <c r="I76">
        <f t="shared" si="8"/>
        <v>0</v>
      </c>
      <c r="K76">
        <f>IF(Model!I79="Y",1,0)</f>
        <v>0</v>
      </c>
      <c r="L76">
        <f t="shared" si="9"/>
        <v>0</v>
      </c>
      <c r="M76">
        <f t="shared" si="10"/>
        <v>0</v>
      </c>
    </row>
    <row r="77" spans="1:13" ht="12.75">
      <c r="A77">
        <v>75</v>
      </c>
      <c r="C77" s="3" t="str">
        <f t="shared" si="6"/>
        <v>Y</v>
      </c>
      <c r="D77">
        <v>11514</v>
      </c>
      <c r="E77">
        <v>25</v>
      </c>
      <c r="G77">
        <f>IF(Standard!F78="Y",1,0)</f>
        <v>1</v>
      </c>
      <c r="H77">
        <f t="shared" si="7"/>
        <v>11514</v>
      </c>
      <c r="I77">
        <f t="shared" si="8"/>
        <v>25</v>
      </c>
      <c r="K77">
        <f>IF(Model!I80="Y",1,0)</f>
        <v>1</v>
      </c>
      <c r="L77">
        <f t="shared" si="9"/>
        <v>11514</v>
      </c>
      <c r="M77">
        <f t="shared" si="10"/>
        <v>25</v>
      </c>
    </row>
    <row r="78" spans="1:13" ht="12.75">
      <c r="A78">
        <v>76</v>
      </c>
      <c r="C78" s="3" t="str">
        <f t="shared" si="6"/>
        <v>Y</v>
      </c>
      <c r="D78">
        <v>14638</v>
      </c>
      <c r="E78">
        <v>27</v>
      </c>
      <c r="G78">
        <f>IF(Standard!F79="Y",1,0)</f>
        <v>1</v>
      </c>
      <c r="H78">
        <f t="shared" si="7"/>
        <v>14638</v>
      </c>
      <c r="I78">
        <f t="shared" si="8"/>
        <v>27</v>
      </c>
      <c r="K78">
        <f>IF(Model!I81="Y",1,0)</f>
        <v>1</v>
      </c>
      <c r="L78">
        <f t="shared" si="9"/>
        <v>14638</v>
      </c>
      <c r="M78">
        <f t="shared" si="10"/>
        <v>27</v>
      </c>
    </row>
    <row r="79" spans="1:13" ht="12.75">
      <c r="A79">
        <v>77</v>
      </c>
      <c r="C79" s="3" t="str">
        <f t="shared" si="6"/>
        <v>N</v>
      </c>
      <c r="G79">
        <f>IF(Standard!F80="Y",1,0)</f>
        <v>0</v>
      </c>
      <c r="H79">
        <f t="shared" si="7"/>
        <v>0</v>
      </c>
      <c r="I79">
        <f t="shared" si="8"/>
        <v>0</v>
      </c>
      <c r="K79">
        <f>IF(Model!I82="Y",1,0)</f>
        <v>0</v>
      </c>
      <c r="L79">
        <f t="shared" si="9"/>
        <v>0</v>
      </c>
      <c r="M79">
        <f t="shared" si="10"/>
        <v>0</v>
      </c>
    </row>
    <row r="80" spans="1:13" ht="12.75">
      <c r="A80">
        <v>78</v>
      </c>
      <c r="C80" s="3" t="str">
        <f t="shared" si="6"/>
        <v>N</v>
      </c>
      <c r="G80">
        <f>IF(Standard!F81="Y",1,0)</f>
        <v>0</v>
      </c>
      <c r="H80">
        <f t="shared" si="7"/>
        <v>0</v>
      </c>
      <c r="I80">
        <f t="shared" si="8"/>
        <v>0</v>
      </c>
      <c r="K80">
        <f>IF(Model!I83="Y",1,0)</f>
        <v>0</v>
      </c>
      <c r="L80">
        <f t="shared" si="9"/>
        <v>0</v>
      </c>
      <c r="M80">
        <f t="shared" si="10"/>
        <v>0</v>
      </c>
    </row>
    <row r="81" spans="1:13" ht="12.75">
      <c r="A81">
        <v>79</v>
      </c>
      <c r="C81" s="3" t="str">
        <f t="shared" si="6"/>
        <v>Y</v>
      </c>
      <c r="D81">
        <v>6458</v>
      </c>
      <c r="E81">
        <v>14</v>
      </c>
      <c r="G81">
        <f>IF(Standard!F82="Y",1,0)</f>
        <v>1</v>
      </c>
      <c r="H81">
        <f t="shared" si="7"/>
        <v>6458</v>
      </c>
      <c r="I81">
        <f t="shared" si="8"/>
        <v>14</v>
      </c>
      <c r="K81">
        <f>IF(Model!I84="Y",1,0)</f>
        <v>1</v>
      </c>
      <c r="L81">
        <f t="shared" si="9"/>
        <v>6458</v>
      </c>
      <c r="M81">
        <f t="shared" si="10"/>
        <v>14</v>
      </c>
    </row>
    <row r="82" spans="1:13" ht="12.75">
      <c r="A82">
        <v>80</v>
      </c>
      <c r="C82" s="3" t="str">
        <f t="shared" si="6"/>
        <v>Y</v>
      </c>
      <c r="D82">
        <v>9928</v>
      </c>
      <c r="E82">
        <v>25</v>
      </c>
      <c r="G82">
        <f>IF(Standard!F83="Y",1,0)</f>
        <v>1</v>
      </c>
      <c r="H82">
        <f t="shared" si="7"/>
        <v>9928</v>
      </c>
      <c r="I82">
        <f t="shared" si="8"/>
        <v>25</v>
      </c>
      <c r="K82">
        <f>IF(Model!I85="Y",1,0)</f>
        <v>1</v>
      </c>
      <c r="L82">
        <f t="shared" si="9"/>
        <v>9928</v>
      </c>
      <c r="M82">
        <f t="shared" si="10"/>
        <v>25</v>
      </c>
    </row>
    <row r="83" spans="1:13" ht="12.75">
      <c r="A83">
        <v>81</v>
      </c>
      <c r="C83" s="3" t="str">
        <f t="shared" si="6"/>
        <v>N</v>
      </c>
      <c r="G83">
        <f>IF(Standard!F84="Y",1,0)</f>
        <v>0</v>
      </c>
      <c r="H83">
        <f t="shared" si="7"/>
        <v>0</v>
      </c>
      <c r="I83">
        <f t="shared" si="8"/>
        <v>0</v>
      </c>
      <c r="K83">
        <f>IF(Model!I86="Y",1,0)</f>
        <v>0</v>
      </c>
      <c r="L83">
        <f t="shared" si="9"/>
        <v>0</v>
      </c>
      <c r="M83">
        <f t="shared" si="10"/>
        <v>0</v>
      </c>
    </row>
    <row r="84" spans="1:13" ht="12.75">
      <c r="A84">
        <v>82</v>
      </c>
      <c r="C84" s="3" t="str">
        <f t="shared" si="6"/>
        <v>Y</v>
      </c>
      <c r="D84">
        <v>9104</v>
      </c>
      <c r="E84">
        <v>16</v>
      </c>
      <c r="G84">
        <f>IF(Standard!F85="Y",1,0)</f>
        <v>1</v>
      </c>
      <c r="H84">
        <f t="shared" si="7"/>
        <v>9104</v>
      </c>
      <c r="I84">
        <f t="shared" si="8"/>
        <v>16</v>
      </c>
      <c r="K84">
        <f>IF(Model!I87="Y",1,0)</f>
        <v>1</v>
      </c>
      <c r="L84">
        <f t="shared" si="9"/>
        <v>9104</v>
      </c>
      <c r="M84">
        <f t="shared" si="10"/>
        <v>16</v>
      </c>
    </row>
    <row r="85" spans="1:13" ht="12.75">
      <c r="A85">
        <v>83</v>
      </c>
      <c r="C85" s="3" t="str">
        <f t="shared" si="6"/>
        <v>Y</v>
      </c>
      <c r="D85">
        <v>9923</v>
      </c>
      <c r="E85">
        <v>14</v>
      </c>
      <c r="G85">
        <f>IF(Standard!F86="Y",1,0)</f>
        <v>1</v>
      </c>
      <c r="H85">
        <f t="shared" si="7"/>
        <v>9923</v>
      </c>
      <c r="I85">
        <f t="shared" si="8"/>
        <v>14</v>
      </c>
      <c r="K85">
        <f>IF(Model!I88="Y",1,0)</f>
        <v>1</v>
      </c>
      <c r="L85">
        <f t="shared" si="9"/>
        <v>9923</v>
      </c>
      <c r="M85">
        <f t="shared" si="10"/>
        <v>14</v>
      </c>
    </row>
    <row r="86" spans="1:13" ht="12.75">
      <c r="A86">
        <v>84</v>
      </c>
      <c r="C86" s="3" t="str">
        <f t="shared" si="6"/>
        <v>Y</v>
      </c>
      <c r="D86">
        <v>23572</v>
      </c>
      <c r="E86">
        <v>34</v>
      </c>
      <c r="G86">
        <f>IF(Standard!F87="Y",1,0)</f>
        <v>1</v>
      </c>
      <c r="H86">
        <f t="shared" si="7"/>
        <v>23572</v>
      </c>
      <c r="I86">
        <f t="shared" si="8"/>
        <v>34</v>
      </c>
      <c r="K86">
        <f>IF(Model!I89="Y",1,0)</f>
        <v>1</v>
      </c>
      <c r="L86">
        <f t="shared" si="9"/>
        <v>23572</v>
      </c>
      <c r="M86">
        <f t="shared" si="10"/>
        <v>34</v>
      </c>
    </row>
    <row r="87" spans="1:13" ht="12.75">
      <c r="A87">
        <v>85</v>
      </c>
      <c r="C87" s="3" t="str">
        <f t="shared" si="6"/>
        <v>Y</v>
      </c>
      <c r="D87">
        <v>19559</v>
      </c>
      <c r="E87">
        <v>17</v>
      </c>
      <c r="G87">
        <f>IF(Standard!F88="Y",1,0)</f>
        <v>1</v>
      </c>
      <c r="H87">
        <f t="shared" si="7"/>
        <v>19559</v>
      </c>
      <c r="I87">
        <f t="shared" si="8"/>
        <v>17</v>
      </c>
      <c r="K87">
        <f>IF(Model!I90="Y",1,0)</f>
        <v>1</v>
      </c>
      <c r="L87">
        <f t="shared" si="9"/>
        <v>19559</v>
      </c>
      <c r="M87">
        <f t="shared" si="10"/>
        <v>17</v>
      </c>
    </row>
    <row r="88" spans="1:13" ht="12.75">
      <c r="A88">
        <v>86</v>
      </c>
      <c r="C88" s="3" t="str">
        <f t="shared" si="6"/>
        <v>N</v>
      </c>
      <c r="G88">
        <f>IF(Standard!F89="Y",1,0)</f>
        <v>0</v>
      </c>
      <c r="H88">
        <f t="shared" si="7"/>
        <v>0</v>
      </c>
      <c r="I88">
        <f t="shared" si="8"/>
        <v>0</v>
      </c>
      <c r="K88">
        <f>IF(Model!I91="Y",1,0)</f>
        <v>0</v>
      </c>
      <c r="L88">
        <f t="shared" si="9"/>
        <v>0</v>
      </c>
      <c r="M88">
        <f t="shared" si="10"/>
        <v>0</v>
      </c>
    </row>
    <row r="89" spans="1:13" ht="12.75">
      <c r="A89">
        <v>87</v>
      </c>
      <c r="C89" s="3" t="str">
        <f t="shared" si="6"/>
        <v>Y</v>
      </c>
      <c r="D89">
        <v>6356</v>
      </c>
      <c r="E89">
        <v>6</v>
      </c>
      <c r="G89">
        <f>IF(Standard!F90="Y",1,0)</f>
        <v>0</v>
      </c>
      <c r="H89">
        <f t="shared" si="7"/>
        <v>0</v>
      </c>
      <c r="I89">
        <f t="shared" si="8"/>
        <v>0</v>
      </c>
      <c r="K89">
        <f>IF(Model!I92="Y",1,0)</f>
        <v>0</v>
      </c>
      <c r="L89">
        <f t="shared" si="9"/>
        <v>0</v>
      </c>
      <c r="M89">
        <f t="shared" si="10"/>
        <v>0</v>
      </c>
    </row>
    <row r="90" spans="1:13" ht="12.75">
      <c r="A90">
        <v>88</v>
      </c>
      <c r="C90" s="3" t="str">
        <f t="shared" si="6"/>
        <v>Y</v>
      </c>
      <c r="D90">
        <v>7005</v>
      </c>
      <c r="E90">
        <v>10</v>
      </c>
      <c r="G90">
        <f>IF(Standard!F91="Y",1,0)</f>
        <v>1</v>
      </c>
      <c r="H90">
        <f t="shared" si="7"/>
        <v>7005</v>
      </c>
      <c r="I90">
        <f t="shared" si="8"/>
        <v>10</v>
      </c>
      <c r="K90">
        <f>IF(Model!I93="Y",1,0)</f>
        <v>1</v>
      </c>
      <c r="L90">
        <f t="shared" si="9"/>
        <v>7005</v>
      </c>
      <c r="M90">
        <f t="shared" si="10"/>
        <v>10</v>
      </c>
    </row>
    <row r="91" spans="1:13" ht="12.75">
      <c r="A91">
        <v>89</v>
      </c>
      <c r="C91" s="3" t="str">
        <f t="shared" si="6"/>
        <v>N</v>
      </c>
      <c r="G91">
        <f>IF(Standard!F92="Y",1,0)</f>
        <v>0</v>
      </c>
      <c r="H91">
        <f t="shared" si="7"/>
        <v>0</v>
      </c>
      <c r="I91">
        <f t="shared" si="8"/>
        <v>0</v>
      </c>
      <c r="K91">
        <f>IF(Model!I94="Y",1,0)</f>
        <v>0</v>
      </c>
      <c r="L91">
        <f t="shared" si="9"/>
        <v>0</v>
      </c>
      <c r="M91">
        <f t="shared" si="10"/>
        <v>0</v>
      </c>
    </row>
    <row r="92" spans="1:13" ht="12.75">
      <c r="A92">
        <v>90</v>
      </c>
      <c r="C92" s="3" t="str">
        <f t="shared" si="6"/>
        <v>Y</v>
      </c>
      <c r="D92">
        <v>10022</v>
      </c>
      <c r="E92">
        <v>8</v>
      </c>
      <c r="G92">
        <f>IF(Standard!F93="Y",1,0)</f>
        <v>1</v>
      </c>
      <c r="H92">
        <f t="shared" si="7"/>
        <v>10022</v>
      </c>
      <c r="I92">
        <f t="shared" si="8"/>
        <v>8</v>
      </c>
      <c r="K92">
        <f>IF(Model!I95="Y",1,0)</f>
        <v>1</v>
      </c>
      <c r="L92">
        <f t="shared" si="9"/>
        <v>10022</v>
      </c>
      <c r="M92">
        <f t="shared" si="10"/>
        <v>8</v>
      </c>
    </row>
    <row r="93" spans="1:13" ht="12.75">
      <c r="A93">
        <v>91</v>
      </c>
      <c r="C93" s="3" t="str">
        <f t="shared" si="6"/>
        <v>Y</v>
      </c>
      <c r="D93">
        <v>2797</v>
      </c>
      <c r="E93">
        <v>8</v>
      </c>
      <c r="G93">
        <f>IF(Standard!F94="Y",1,0)</f>
        <v>1</v>
      </c>
      <c r="H93">
        <f t="shared" si="7"/>
        <v>2797</v>
      </c>
      <c r="I93">
        <f t="shared" si="8"/>
        <v>8</v>
      </c>
      <c r="K93">
        <f>IF(Model!I96="Y",1,0)</f>
        <v>1</v>
      </c>
      <c r="L93">
        <f t="shared" si="9"/>
        <v>2797</v>
      </c>
      <c r="M93">
        <f t="shared" si="10"/>
        <v>8</v>
      </c>
    </row>
    <row r="94" spans="1:13" ht="12.75">
      <c r="A94">
        <v>92</v>
      </c>
      <c r="C94" s="3" t="str">
        <f t="shared" si="6"/>
        <v>Y</v>
      </c>
      <c r="D94">
        <v>7400</v>
      </c>
      <c r="E94">
        <v>13</v>
      </c>
      <c r="G94">
        <f>IF(Standard!F95="Y",1,0)</f>
        <v>1</v>
      </c>
      <c r="H94">
        <f t="shared" si="7"/>
        <v>7400</v>
      </c>
      <c r="I94">
        <f t="shared" si="8"/>
        <v>13</v>
      </c>
      <c r="K94">
        <f>IF(Model!I97="Y",1,0)</f>
        <v>1</v>
      </c>
      <c r="L94">
        <f t="shared" si="9"/>
        <v>7400</v>
      </c>
      <c r="M94">
        <f t="shared" si="10"/>
        <v>13</v>
      </c>
    </row>
    <row r="95" spans="1:13" ht="12.75">
      <c r="A95">
        <v>93</v>
      </c>
      <c r="C95" s="3" t="str">
        <f t="shared" si="6"/>
        <v>N</v>
      </c>
      <c r="G95">
        <f>IF(Standard!F96="Y",1,0)</f>
        <v>0</v>
      </c>
      <c r="H95">
        <f t="shared" si="7"/>
        <v>0</v>
      </c>
      <c r="I95">
        <f t="shared" si="8"/>
        <v>0</v>
      </c>
      <c r="K95">
        <f>IF(Model!I98="Y",1,0)</f>
        <v>0</v>
      </c>
      <c r="L95">
        <f t="shared" si="9"/>
        <v>0</v>
      </c>
      <c r="M95">
        <f t="shared" si="10"/>
        <v>0</v>
      </c>
    </row>
    <row r="96" spans="1:13" ht="12.75">
      <c r="A96">
        <v>94</v>
      </c>
      <c r="C96" s="3" t="str">
        <f t="shared" si="6"/>
        <v>N</v>
      </c>
      <c r="G96">
        <f>IF(Standard!F97="Y",1,0)</f>
        <v>0</v>
      </c>
      <c r="H96">
        <f t="shared" si="7"/>
        <v>0</v>
      </c>
      <c r="I96">
        <f t="shared" si="8"/>
        <v>0</v>
      </c>
      <c r="K96">
        <f>IF(Model!I99="Y",1,0)</f>
        <v>0</v>
      </c>
      <c r="L96">
        <f t="shared" si="9"/>
        <v>0</v>
      </c>
      <c r="M96">
        <f t="shared" si="10"/>
        <v>0</v>
      </c>
    </row>
    <row r="97" spans="1:13" ht="12.75">
      <c r="A97">
        <v>95</v>
      </c>
      <c r="C97" s="3" t="str">
        <f t="shared" si="6"/>
        <v>N</v>
      </c>
      <c r="G97">
        <f>IF(Standard!F98="Y",1,0)</f>
        <v>1</v>
      </c>
      <c r="H97">
        <f t="shared" si="7"/>
        <v>0</v>
      </c>
      <c r="I97">
        <f t="shared" si="8"/>
        <v>0</v>
      </c>
      <c r="K97">
        <f>IF(Model!I100="Y",1,0)</f>
        <v>1</v>
      </c>
      <c r="L97">
        <f t="shared" si="9"/>
        <v>0</v>
      </c>
      <c r="M97">
        <f t="shared" si="10"/>
        <v>0</v>
      </c>
    </row>
    <row r="98" spans="1:13" ht="12.75">
      <c r="A98">
        <v>96</v>
      </c>
      <c r="C98" s="3" t="str">
        <f t="shared" si="6"/>
        <v>N</v>
      </c>
      <c r="G98">
        <f>IF(Standard!F99="Y",1,0)</f>
        <v>1</v>
      </c>
      <c r="H98">
        <f t="shared" si="7"/>
        <v>0</v>
      </c>
      <c r="I98">
        <f t="shared" si="8"/>
        <v>0</v>
      </c>
      <c r="K98">
        <f>IF(Model!I101="Y",1,0)</f>
        <v>1</v>
      </c>
      <c r="L98">
        <f t="shared" si="9"/>
        <v>0</v>
      </c>
      <c r="M98">
        <f t="shared" si="10"/>
        <v>0</v>
      </c>
    </row>
    <row r="99" spans="1:13" ht="12.75">
      <c r="A99">
        <v>97</v>
      </c>
      <c r="C99" s="3" t="str">
        <f aca="true" t="shared" si="11" ref="C99:C128">IF(D99&gt;0,"Y","N")</f>
        <v>Y</v>
      </c>
      <c r="D99">
        <v>3427</v>
      </c>
      <c r="E99">
        <v>4</v>
      </c>
      <c r="G99">
        <f>IF(Standard!F100="Y",1,0)</f>
        <v>1</v>
      </c>
      <c r="H99">
        <f t="shared" si="7"/>
        <v>3427</v>
      </c>
      <c r="I99">
        <f t="shared" si="8"/>
        <v>4</v>
      </c>
      <c r="K99">
        <f>IF(Model!I102="Y",1,0)</f>
        <v>1</v>
      </c>
      <c r="L99">
        <f t="shared" si="9"/>
        <v>3427</v>
      </c>
      <c r="M99">
        <f t="shared" si="10"/>
        <v>4</v>
      </c>
    </row>
    <row r="100" spans="1:13" ht="12.75">
      <c r="A100">
        <v>98</v>
      </c>
      <c r="C100" s="3" t="str">
        <f t="shared" si="11"/>
        <v>Y</v>
      </c>
      <c r="D100">
        <v>10457</v>
      </c>
      <c r="E100">
        <v>7</v>
      </c>
      <c r="G100">
        <f>IF(Standard!F101="Y",1,0)</f>
        <v>1</v>
      </c>
      <c r="H100">
        <f t="shared" si="7"/>
        <v>10457</v>
      </c>
      <c r="I100">
        <f t="shared" si="8"/>
        <v>7</v>
      </c>
      <c r="K100">
        <f>IF(Model!I103="Y",1,0)</f>
        <v>1</v>
      </c>
      <c r="L100">
        <f t="shared" si="9"/>
        <v>10457</v>
      </c>
      <c r="M100">
        <f t="shared" si="10"/>
        <v>7</v>
      </c>
    </row>
    <row r="101" spans="1:13" ht="12.75">
      <c r="A101">
        <v>99</v>
      </c>
      <c r="C101" s="3" t="str">
        <f t="shared" si="11"/>
        <v>Y</v>
      </c>
      <c r="D101">
        <v>3311</v>
      </c>
      <c r="E101">
        <v>3</v>
      </c>
      <c r="G101">
        <f>IF(Standard!F102="Y",1,0)</f>
        <v>0</v>
      </c>
      <c r="H101">
        <f t="shared" si="7"/>
        <v>0</v>
      </c>
      <c r="I101">
        <f t="shared" si="8"/>
        <v>0</v>
      </c>
      <c r="K101">
        <f>IF(Model!I104="Y",1,0)</f>
        <v>0</v>
      </c>
      <c r="L101">
        <f t="shared" si="9"/>
        <v>0</v>
      </c>
      <c r="M101">
        <f t="shared" si="10"/>
        <v>0</v>
      </c>
    </row>
    <row r="102" spans="1:13" ht="12.75">
      <c r="A102">
        <v>100</v>
      </c>
      <c r="C102" s="3" t="str">
        <f t="shared" si="11"/>
        <v>N</v>
      </c>
      <c r="G102">
        <f>IF(Standard!F103="Y",1,0)</f>
        <v>0</v>
      </c>
      <c r="H102">
        <f t="shared" si="7"/>
        <v>0</v>
      </c>
      <c r="I102">
        <f t="shared" si="8"/>
        <v>0</v>
      </c>
      <c r="K102">
        <f>IF(Model!I105="Y",1,0)</f>
        <v>0</v>
      </c>
      <c r="L102">
        <f t="shared" si="9"/>
        <v>0</v>
      </c>
      <c r="M102">
        <f t="shared" si="10"/>
        <v>0</v>
      </c>
    </row>
    <row r="103" spans="1:13" ht="12.75">
      <c r="A103">
        <v>101</v>
      </c>
      <c r="C103" s="3" t="str">
        <f t="shared" si="11"/>
        <v>N</v>
      </c>
      <c r="G103">
        <f>IF(Standard!F104="Y",1,0)</f>
        <v>0</v>
      </c>
      <c r="H103">
        <f t="shared" si="7"/>
        <v>0</v>
      </c>
      <c r="I103">
        <f t="shared" si="8"/>
        <v>0</v>
      </c>
      <c r="K103">
        <f>IF(Model!I106="Y",1,0)</f>
        <v>0</v>
      </c>
      <c r="L103">
        <f t="shared" si="9"/>
        <v>0</v>
      </c>
      <c r="M103">
        <f t="shared" si="10"/>
        <v>0</v>
      </c>
    </row>
    <row r="104" spans="1:13" ht="12.75">
      <c r="A104">
        <v>102</v>
      </c>
      <c r="C104" s="3" t="str">
        <f t="shared" si="11"/>
        <v>N</v>
      </c>
      <c r="G104">
        <f>IF(Standard!F105="Y",1,0)</f>
        <v>0</v>
      </c>
      <c r="H104">
        <f t="shared" si="7"/>
        <v>0</v>
      </c>
      <c r="I104">
        <f t="shared" si="8"/>
        <v>0</v>
      </c>
      <c r="K104">
        <f>IF(Model!I107="Y",1,0)</f>
        <v>0</v>
      </c>
      <c r="L104">
        <f t="shared" si="9"/>
        <v>0</v>
      </c>
      <c r="M104">
        <f t="shared" si="10"/>
        <v>0</v>
      </c>
    </row>
    <row r="105" spans="1:13" ht="12.75">
      <c r="A105">
        <v>103</v>
      </c>
      <c r="C105" s="3" t="str">
        <f t="shared" si="11"/>
        <v>Y</v>
      </c>
      <c r="D105">
        <v>10082</v>
      </c>
      <c r="E105">
        <v>4</v>
      </c>
      <c r="G105">
        <f>IF(Standard!F106="Y",1,0)</f>
        <v>1</v>
      </c>
      <c r="H105">
        <f t="shared" si="7"/>
        <v>10082</v>
      </c>
      <c r="I105">
        <f t="shared" si="8"/>
        <v>4</v>
      </c>
      <c r="K105">
        <f>IF(Model!I108="Y",1,0)</f>
        <v>1</v>
      </c>
      <c r="L105">
        <f t="shared" si="9"/>
        <v>10082</v>
      </c>
      <c r="M105">
        <f t="shared" si="10"/>
        <v>4</v>
      </c>
    </row>
    <row r="106" spans="1:13" ht="12.75">
      <c r="A106">
        <v>104</v>
      </c>
      <c r="C106" s="3" t="str">
        <f t="shared" si="11"/>
        <v>N</v>
      </c>
      <c r="G106">
        <f>IF(Standard!F107="Y",1,0)</f>
        <v>0</v>
      </c>
      <c r="H106">
        <f t="shared" si="7"/>
        <v>0</v>
      </c>
      <c r="I106">
        <f t="shared" si="8"/>
        <v>0</v>
      </c>
      <c r="K106">
        <f>IF(Model!I109="Y",1,0)</f>
        <v>1</v>
      </c>
      <c r="L106">
        <f t="shared" si="9"/>
        <v>0</v>
      </c>
      <c r="M106">
        <f t="shared" si="10"/>
        <v>0</v>
      </c>
    </row>
    <row r="107" spans="1:13" ht="12.75">
      <c r="A107">
        <v>105</v>
      </c>
      <c r="C107" s="3" t="str">
        <f t="shared" si="11"/>
        <v>N</v>
      </c>
      <c r="G107">
        <f>IF(Standard!F108="Y",1,0)</f>
        <v>0</v>
      </c>
      <c r="H107">
        <f t="shared" si="7"/>
        <v>0</v>
      </c>
      <c r="I107">
        <f t="shared" si="8"/>
        <v>0</v>
      </c>
      <c r="K107">
        <f>IF(Model!I110="Y",1,0)</f>
        <v>0</v>
      </c>
      <c r="L107">
        <f t="shared" si="9"/>
        <v>0</v>
      </c>
      <c r="M107">
        <f t="shared" si="10"/>
        <v>0</v>
      </c>
    </row>
    <row r="108" spans="1:13" ht="12.75">
      <c r="A108">
        <v>106</v>
      </c>
      <c r="C108" s="3" t="str">
        <f t="shared" si="11"/>
        <v>N</v>
      </c>
      <c r="G108">
        <f>IF(Standard!F109="Y",1,0)</f>
        <v>0</v>
      </c>
      <c r="H108">
        <f t="shared" si="7"/>
        <v>0</v>
      </c>
      <c r="I108">
        <f t="shared" si="8"/>
        <v>0</v>
      </c>
      <c r="K108">
        <f>IF(Model!I111="Y",1,0)</f>
        <v>0</v>
      </c>
      <c r="L108">
        <f t="shared" si="9"/>
        <v>0</v>
      </c>
      <c r="M108">
        <f t="shared" si="10"/>
        <v>0</v>
      </c>
    </row>
    <row r="109" spans="1:13" ht="12.75">
      <c r="A109">
        <v>107</v>
      </c>
      <c r="C109" s="3" t="str">
        <f t="shared" si="11"/>
        <v>N</v>
      </c>
      <c r="G109">
        <f>IF(Standard!F110="Y",1,0)</f>
        <v>0</v>
      </c>
      <c r="H109">
        <f t="shared" si="7"/>
        <v>0</v>
      </c>
      <c r="I109">
        <f t="shared" si="8"/>
        <v>0</v>
      </c>
      <c r="K109">
        <f>IF(Model!I112="Y",1,0)</f>
        <v>0</v>
      </c>
      <c r="L109">
        <f t="shared" si="9"/>
        <v>0</v>
      </c>
      <c r="M109">
        <f t="shared" si="10"/>
        <v>0</v>
      </c>
    </row>
    <row r="110" spans="1:13" ht="12.75">
      <c r="A110">
        <v>108</v>
      </c>
      <c r="C110" s="3" t="str">
        <f t="shared" si="11"/>
        <v>N</v>
      </c>
      <c r="G110">
        <f>IF(Standard!F111="Y",1,0)</f>
        <v>0</v>
      </c>
      <c r="H110">
        <f t="shared" si="7"/>
        <v>0</v>
      </c>
      <c r="I110">
        <f t="shared" si="8"/>
        <v>0</v>
      </c>
      <c r="K110">
        <f>IF(Model!I113="Y",1,0)</f>
        <v>0</v>
      </c>
      <c r="L110">
        <f t="shared" si="9"/>
        <v>0</v>
      </c>
      <c r="M110">
        <f t="shared" si="10"/>
        <v>0</v>
      </c>
    </row>
    <row r="111" spans="1:13" ht="12.75">
      <c r="A111">
        <v>109</v>
      </c>
      <c r="C111" s="3" t="str">
        <f t="shared" si="11"/>
        <v>N</v>
      </c>
      <c r="G111">
        <f>IF(Standard!F112="Y",1,0)</f>
        <v>0</v>
      </c>
      <c r="H111">
        <f t="shared" si="7"/>
        <v>0</v>
      </c>
      <c r="I111">
        <f t="shared" si="8"/>
        <v>0</v>
      </c>
      <c r="K111">
        <f>IF(Model!I114="Y",1,0)</f>
        <v>0</v>
      </c>
      <c r="L111">
        <f t="shared" si="9"/>
        <v>0</v>
      </c>
      <c r="M111">
        <f t="shared" si="10"/>
        <v>0</v>
      </c>
    </row>
    <row r="112" spans="1:13" ht="12.75">
      <c r="A112">
        <v>110</v>
      </c>
      <c r="C112" s="3" t="str">
        <f t="shared" si="11"/>
        <v>N</v>
      </c>
      <c r="G112">
        <f>IF(Standard!F113="Y",1,0)</f>
        <v>0</v>
      </c>
      <c r="H112">
        <f t="shared" si="7"/>
        <v>0</v>
      </c>
      <c r="I112">
        <f t="shared" si="8"/>
        <v>0</v>
      </c>
      <c r="K112">
        <f>IF(Model!I115="Y",1,0)</f>
        <v>0</v>
      </c>
      <c r="L112">
        <f t="shared" si="9"/>
        <v>0</v>
      </c>
      <c r="M112">
        <f t="shared" si="10"/>
        <v>0</v>
      </c>
    </row>
    <row r="113" spans="1:13" ht="12.75">
      <c r="A113">
        <v>111</v>
      </c>
      <c r="C113" s="3" t="str">
        <f t="shared" si="11"/>
        <v>N</v>
      </c>
      <c r="G113">
        <f>IF(Standard!F114="Y",1,0)</f>
        <v>0</v>
      </c>
      <c r="H113">
        <f t="shared" si="7"/>
        <v>0</v>
      </c>
      <c r="I113">
        <f t="shared" si="8"/>
        <v>0</v>
      </c>
      <c r="K113">
        <f>IF(Model!I116="Y",1,0)</f>
        <v>0</v>
      </c>
      <c r="L113">
        <f t="shared" si="9"/>
        <v>0</v>
      </c>
      <c r="M113">
        <f t="shared" si="10"/>
        <v>0</v>
      </c>
    </row>
    <row r="114" spans="1:13" ht="12.75">
      <c r="A114">
        <v>112</v>
      </c>
      <c r="C114" s="3" t="str">
        <f t="shared" si="11"/>
        <v>N</v>
      </c>
      <c r="G114">
        <f>IF(Standard!F115="Y",1,0)</f>
        <v>0</v>
      </c>
      <c r="H114">
        <f t="shared" si="7"/>
        <v>0</v>
      </c>
      <c r="I114">
        <f t="shared" si="8"/>
        <v>0</v>
      </c>
      <c r="K114">
        <f>IF(Model!I117="Y",1,0)</f>
        <v>0</v>
      </c>
      <c r="L114">
        <f t="shared" si="9"/>
        <v>0</v>
      </c>
      <c r="M114">
        <f t="shared" si="10"/>
        <v>0</v>
      </c>
    </row>
    <row r="115" spans="1:13" ht="12.75">
      <c r="A115">
        <v>113</v>
      </c>
      <c r="C115" s="3" t="str">
        <f t="shared" si="11"/>
        <v>N</v>
      </c>
      <c r="G115">
        <f>IF(Standard!F116="Y",1,0)</f>
        <v>0</v>
      </c>
      <c r="H115">
        <f t="shared" si="7"/>
        <v>0</v>
      </c>
      <c r="I115">
        <f t="shared" si="8"/>
        <v>0</v>
      </c>
      <c r="K115">
        <f>IF(Model!I118="Y",1,0)</f>
        <v>0</v>
      </c>
      <c r="L115">
        <f t="shared" si="9"/>
        <v>0</v>
      </c>
      <c r="M115">
        <f t="shared" si="10"/>
        <v>0</v>
      </c>
    </row>
    <row r="116" spans="1:13" ht="12.75">
      <c r="A116">
        <v>114</v>
      </c>
      <c r="C116" s="3" t="str">
        <f t="shared" si="11"/>
        <v>N</v>
      </c>
      <c r="G116">
        <f>IF(Standard!F117="Y",1,0)</f>
        <v>1</v>
      </c>
      <c r="H116">
        <f t="shared" si="7"/>
        <v>0</v>
      </c>
      <c r="I116">
        <f t="shared" si="8"/>
        <v>0</v>
      </c>
      <c r="K116">
        <f>IF(Model!I119="Y",1,0)</f>
        <v>1</v>
      </c>
      <c r="L116">
        <f t="shared" si="9"/>
        <v>0</v>
      </c>
      <c r="M116">
        <f t="shared" si="10"/>
        <v>0</v>
      </c>
    </row>
    <row r="117" spans="1:13" ht="12.75">
      <c r="A117">
        <v>115</v>
      </c>
      <c r="C117" s="3" t="str">
        <f t="shared" si="11"/>
        <v>Y</v>
      </c>
      <c r="D117">
        <v>4998</v>
      </c>
      <c r="E117">
        <v>41</v>
      </c>
      <c r="G117">
        <f>IF(Standard!F118="Y",1,0)</f>
        <v>0</v>
      </c>
      <c r="H117">
        <f t="shared" si="7"/>
        <v>0</v>
      </c>
      <c r="I117">
        <f t="shared" si="8"/>
        <v>0</v>
      </c>
      <c r="K117">
        <f>IF(Model!I120="Y",1,0)</f>
        <v>1</v>
      </c>
      <c r="L117">
        <f t="shared" si="9"/>
        <v>4998</v>
      </c>
      <c r="M117">
        <f t="shared" si="10"/>
        <v>41</v>
      </c>
    </row>
    <row r="118" spans="1:13" ht="12.75">
      <c r="A118">
        <v>116</v>
      </c>
      <c r="C118" s="3" t="str">
        <f t="shared" si="11"/>
        <v>Y</v>
      </c>
      <c r="D118">
        <v>4485</v>
      </c>
      <c r="E118">
        <v>30</v>
      </c>
      <c r="G118">
        <f>IF(Standard!F119="Y",1,0)</f>
        <v>1</v>
      </c>
      <c r="H118">
        <f t="shared" si="7"/>
        <v>4485</v>
      </c>
      <c r="I118">
        <f t="shared" si="8"/>
        <v>30</v>
      </c>
      <c r="K118">
        <f>IF(Model!I121="Y",1,0)</f>
        <v>1</v>
      </c>
      <c r="L118">
        <f t="shared" si="9"/>
        <v>4485</v>
      </c>
      <c r="M118">
        <f t="shared" si="10"/>
        <v>30</v>
      </c>
    </row>
    <row r="119" spans="1:13" ht="12.75">
      <c r="A119">
        <v>117</v>
      </c>
      <c r="C119" s="3" t="str">
        <f t="shared" si="11"/>
        <v>Y</v>
      </c>
      <c r="D119">
        <v>11241</v>
      </c>
      <c r="E119">
        <v>51</v>
      </c>
      <c r="G119">
        <f>IF(Standard!F120="Y",1,0)</f>
        <v>0</v>
      </c>
      <c r="H119">
        <f t="shared" si="7"/>
        <v>0</v>
      </c>
      <c r="I119">
        <f t="shared" si="8"/>
        <v>0</v>
      </c>
      <c r="K119">
        <f>IF(Model!I122="Y",1,0)</f>
        <v>0</v>
      </c>
      <c r="L119">
        <f t="shared" si="9"/>
        <v>0</v>
      </c>
      <c r="M119">
        <f t="shared" si="10"/>
        <v>0</v>
      </c>
    </row>
    <row r="120" spans="1:13" ht="12.75">
      <c r="A120">
        <v>118</v>
      </c>
      <c r="C120" s="3" t="str">
        <f t="shared" si="11"/>
        <v>Y</v>
      </c>
      <c r="D120">
        <v>6570</v>
      </c>
      <c r="E120">
        <v>14</v>
      </c>
      <c r="G120">
        <f>IF(Standard!F121="Y",1,0)</f>
        <v>0</v>
      </c>
      <c r="H120">
        <f t="shared" si="7"/>
        <v>0</v>
      </c>
      <c r="I120">
        <f t="shared" si="8"/>
        <v>0</v>
      </c>
      <c r="K120">
        <f>IF(Model!I123="Y",1,0)</f>
        <v>0</v>
      </c>
      <c r="L120">
        <f t="shared" si="9"/>
        <v>0</v>
      </c>
      <c r="M120">
        <f t="shared" si="10"/>
        <v>0</v>
      </c>
    </row>
    <row r="121" spans="1:13" ht="12.75">
      <c r="A121">
        <v>119</v>
      </c>
      <c r="C121" s="3" t="str">
        <f t="shared" si="11"/>
        <v>Y</v>
      </c>
      <c r="D121">
        <v>5907</v>
      </c>
      <c r="E121">
        <v>0</v>
      </c>
      <c r="G121">
        <f>IF(Standard!F122="Y",1,0)</f>
        <v>0</v>
      </c>
      <c r="H121">
        <f t="shared" si="7"/>
        <v>0</v>
      </c>
      <c r="I121">
        <f t="shared" si="8"/>
        <v>0</v>
      </c>
      <c r="K121">
        <f>IF(Model!I124="Y",1,0)</f>
        <v>0</v>
      </c>
      <c r="L121">
        <f t="shared" si="9"/>
        <v>0</v>
      </c>
      <c r="M121">
        <f t="shared" si="10"/>
        <v>0</v>
      </c>
    </row>
    <row r="122" spans="1:13" ht="12.75">
      <c r="A122">
        <v>120</v>
      </c>
      <c r="C122" s="3" t="str">
        <f t="shared" si="11"/>
        <v>Y</v>
      </c>
      <c r="D122">
        <v>4948</v>
      </c>
      <c r="E122">
        <v>0</v>
      </c>
      <c r="G122">
        <f>IF(Standard!F123="Y",1,0)</f>
        <v>0</v>
      </c>
      <c r="H122">
        <f t="shared" si="7"/>
        <v>0</v>
      </c>
      <c r="I122">
        <f t="shared" si="8"/>
        <v>0</v>
      </c>
      <c r="K122">
        <f>IF(Model!I125="Y",1,0)</f>
        <v>1</v>
      </c>
      <c r="L122">
        <f t="shared" si="9"/>
        <v>4948</v>
      </c>
      <c r="M122">
        <f t="shared" si="10"/>
        <v>0</v>
      </c>
    </row>
    <row r="123" spans="1:13" ht="12.75">
      <c r="A123">
        <v>121</v>
      </c>
      <c r="C123" s="3" t="str">
        <f t="shared" si="11"/>
        <v>N</v>
      </c>
      <c r="G123">
        <f>IF(Standard!F124="Y",1,0)</f>
        <v>0</v>
      </c>
      <c r="H123">
        <f t="shared" si="7"/>
        <v>0</v>
      </c>
      <c r="I123">
        <f t="shared" si="8"/>
        <v>0</v>
      </c>
      <c r="K123">
        <f>IF(Model!I126="Y",1,0)</f>
        <v>0</v>
      </c>
      <c r="L123">
        <f t="shared" si="9"/>
        <v>0</v>
      </c>
      <c r="M123">
        <f t="shared" si="10"/>
        <v>0</v>
      </c>
    </row>
    <row r="124" spans="1:13" ht="12.75">
      <c r="A124">
        <v>122</v>
      </c>
      <c r="C124" s="3" t="str">
        <f t="shared" si="11"/>
        <v>N</v>
      </c>
      <c r="G124">
        <f>IF(Standard!F125="Y",1,0)</f>
        <v>0</v>
      </c>
      <c r="H124">
        <f t="shared" si="7"/>
        <v>0</v>
      </c>
      <c r="I124">
        <f t="shared" si="8"/>
        <v>0</v>
      </c>
      <c r="K124">
        <f>IF(Model!I127="Y",1,0)</f>
        <v>0</v>
      </c>
      <c r="L124">
        <f t="shared" si="9"/>
        <v>0</v>
      </c>
      <c r="M124">
        <f t="shared" si="10"/>
        <v>0</v>
      </c>
    </row>
    <row r="125" spans="1:13" ht="12.75">
      <c r="A125">
        <v>123</v>
      </c>
      <c r="C125" s="3" t="str">
        <f t="shared" si="11"/>
        <v>N</v>
      </c>
      <c r="G125">
        <f>IF(Standard!F126="Y",1,0)</f>
        <v>1</v>
      </c>
      <c r="H125">
        <f t="shared" si="7"/>
        <v>0</v>
      </c>
      <c r="I125">
        <f t="shared" si="8"/>
        <v>0</v>
      </c>
      <c r="K125">
        <f>IF(Model!I128="Y",1,0)</f>
        <v>1</v>
      </c>
      <c r="L125">
        <f t="shared" si="9"/>
        <v>0</v>
      </c>
      <c r="M125">
        <f t="shared" si="10"/>
        <v>0</v>
      </c>
    </row>
    <row r="126" spans="1:13" ht="12.75">
      <c r="A126">
        <v>124</v>
      </c>
      <c r="C126" s="3" t="str">
        <f t="shared" si="11"/>
        <v>N</v>
      </c>
      <c r="G126">
        <f>IF(Standard!F127="Y",1,0)</f>
        <v>0</v>
      </c>
      <c r="H126">
        <f t="shared" si="7"/>
        <v>0</v>
      </c>
      <c r="I126">
        <f t="shared" si="8"/>
        <v>0</v>
      </c>
      <c r="K126">
        <f>IF(Model!I129="Y",1,0)</f>
        <v>0</v>
      </c>
      <c r="L126">
        <f t="shared" si="9"/>
        <v>0</v>
      </c>
      <c r="M126">
        <f t="shared" si="10"/>
        <v>0</v>
      </c>
    </row>
    <row r="127" spans="1:13" ht="12.75">
      <c r="A127">
        <v>125</v>
      </c>
      <c r="C127" s="3" t="str">
        <f t="shared" si="11"/>
        <v>N</v>
      </c>
      <c r="G127">
        <f>IF(Standard!F128="Y",1,0)</f>
        <v>0</v>
      </c>
      <c r="H127">
        <f t="shared" si="7"/>
        <v>0</v>
      </c>
      <c r="I127">
        <f t="shared" si="8"/>
        <v>0</v>
      </c>
      <c r="K127">
        <f>IF(Model!I130="Y",1,0)</f>
        <v>0</v>
      </c>
      <c r="L127">
        <f t="shared" si="9"/>
        <v>0</v>
      </c>
      <c r="M127">
        <f t="shared" si="10"/>
        <v>0</v>
      </c>
    </row>
    <row r="128" spans="1:13" ht="12.75">
      <c r="A128">
        <v>126</v>
      </c>
      <c r="C128" s="3" t="str">
        <f t="shared" si="11"/>
        <v>N</v>
      </c>
      <c r="G128">
        <f>IF(Standard!F129="Y",1,0)</f>
        <v>0</v>
      </c>
      <c r="H128">
        <f t="shared" si="7"/>
        <v>0</v>
      </c>
      <c r="I128">
        <f t="shared" si="8"/>
        <v>0</v>
      </c>
      <c r="K128">
        <f>IF(Model!I131="Y",1,0)</f>
        <v>0</v>
      </c>
      <c r="L128">
        <f t="shared" si="9"/>
        <v>0</v>
      </c>
      <c r="M128">
        <f t="shared" si="10"/>
        <v>0</v>
      </c>
    </row>
    <row r="130" spans="3:13" ht="12.75">
      <c r="C130" t="s">
        <v>6</v>
      </c>
      <c r="D130">
        <f>SUM(D3:D128)</f>
        <v>858728</v>
      </c>
      <c r="E130">
        <f>SUM(E3:E128)</f>
        <v>4804</v>
      </c>
      <c r="G130" t="s">
        <v>6</v>
      </c>
      <c r="H130">
        <f>SUM(H3:H128)</f>
        <v>682392</v>
      </c>
      <c r="I130">
        <f>SUM(I3:I128)</f>
        <v>4463</v>
      </c>
      <c r="K130" t="s">
        <v>6</v>
      </c>
      <c r="L130">
        <f>SUM(L3:L128)</f>
        <v>732675</v>
      </c>
      <c r="M130">
        <f>SUM(M3:M128)</f>
        <v>4582</v>
      </c>
    </row>
    <row r="131" ht="12.75">
      <c r="E131" t="s">
        <v>13</v>
      </c>
    </row>
    <row r="132" spans="3:13" ht="12.75">
      <c r="C132" s="4" t="s">
        <v>16</v>
      </c>
      <c r="E132" s="5">
        <f>E130*161.5</f>
        <v>775846</v>
      </c>
      <c r="I132" s="5">
        <f>I130*161.5</f>
        <v>720774.5</v>
      </c>
      <c r="M132" s="5">
        <f>M130*161.5</f>
        <v>739993</v>
      </c>
    </row>
    <row r="133" spans="3:13" ht="12.75">
      <c r="C133" t="s">
        <v>17</v>
      </c>
      <c r="E133" s="6">
        <f>D130*(3343/10000)</f>
        <v>287072.7704</v>
      </c>
      <c r="I133" s="6">
        <f>H130*(3343/10000)</f>
        <v>228123.6456</v>
      </c>
      <c r="M133" s="6">
        <f>L130*(3343/10000)</f>
        <v>244933.2525</v>
      </c>
    </row>
    <row r="134" spans="3:13" ht="12.75">
      <c r="C134" t="s">
        <v>7</v>
      </c>
      <c r="E134" s="5">
        <f>E132-E133</f>
        <v>488773.2296</v>
      </c>
      <c r="I134" s="5">
        <f>I132-I133</f>
        <v>492650.8544</v>
      </c>
      <c r="M134" s="5">
        <f>M132-M133</f>
        <v>495059.7475</v>
      </c>
    </row>
    <row r="136" spans="3:13" ht="12.75">
      <c r="C136" t="s">
        <v>18</v>
      </c>
      <c r="I136" s="5">
        <f>I134-E134</f>
        <v>3877.6247999999905</v>
      </c>
      <c r="M136" s="5">
        <f>M134-E134</f>
        <v>6286.517899999977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Business School</dc:creator>
  <cp:keywords/>
  <dc:description/>
  <cp:lastModifiedBy>Bruce G.S. Hardie</cp:lastModifiedBy>
  <cp:lastPrinted>2002-04-27T20:20:12Z</cp:lastPrinted>
  <dcterms:created xsi:type="dcterms:W3CDTF">1999-03-20T17:36:39Z</dcterms:created>
  <dcterms:modified xsi:type="dcterms:W3CDTF">2002-05-02T09:24:44Z</dcterms:modified>
  <cp:category/>
  <cp:version/>
  <cp:contentType/>
  <cp:contentStatus/>
</cp:coreProperties>
</file>